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 stuff\QF MARKET\"/>
    </mc:Choice>
  </mc:AlternateContent>
  <xr:revisionPtr revIDLastSave="0" documentId="13_ncr:1_{BBDEFEEB-67C3-4B95-A74F-F5FE69BE384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ompetitive Analysis" sheetId="1" r:id="rId1"/>
    <sheet name="SPREADS Commecians" sheetId="3" r:id="rId2"/>
    <sheet name="CRYPTO COMMECIANS" sheetId="4" r:id="rId3"/>
  </sheets>
  <definedNames>
    <definedName name="_xlnm.Print_Area" localSheetId="0">'Competitive Analysis'!$A$1:$H$30</definedName>
  </definedNames>
  <calcPr calcId="191029"/>
</workbook>
</file>

<file path=xl/calcChain.xml><?xml version="1.0" encoding="utf-8"?>
<calcChain xmlns="http://schemas.openxmlformats.org/spreadsheetml/2006/main">
  <c r="H50" i="3" l="1"/>
  <c r="G50" i="3"/>
  <c r="F50" i="3"/>
  <c r="E50" i="3"/>
  <c r="D50" i="3"/>
  <c r="C50" i="3"/>
  <c r="K38" i="3"/>
  <c r="J38" i="3"/>
  <c r="I38" i="3"/>
  <c r="H38" i="3"/>
  <c r="G38" i="3"/>
  <c r="F38" i="3"/>
  <c r="E38" i="3"/>
  <c r="D38" i="3"/>
  <c r="C38" i="3"/>
  <c r="H44" i="3"/>
  <c r="K70" i="3"/>
  <c r="J70" i="3"/>
  <c r="I70" i="3"/>
  <c r="H70" i="3"/>
  <c r="G70" i="3"/>
  <c r="F70" i="3"/>
  <c r="E70" i="3"/>
  <c r="D70" i="3"/>
  <c r="C70" i="3"/>
  <c r="G44" i="3"/>
  <c r="F44" i="3"/>
  <c r="E44" i="3"/>
  <c r="D44" i="3"/>
  <c r="C44" i="3"/>
  <c r="C74" i="3"/>
  <c r="D74" i="3"/>
  <c r="E74" i="3"/>
  <c r="F74" i="3"/>
  <c r="G74" i="3"/>
  <c r="H74" i="3"/>
  <c r="K74" i="3"/>
  <c r="C108" i="3"/>
  <c r="C110" i="3" s="1"/>
  <c r="D108" i="3"/>
  <c r="D110" i="3" s="1"/>
  <c r="E108" i="3"/>
  <c r="E110" i="3" s="1"/>
  <c r="F108" i="3"/>
  <c r="F110" i="3" s="1"/>
  <c r="G108" i="3"/>
  <c r="G110" i="3" s="1"/>
  <c r="H108" i="3"/>
  <c r="H110" i="3" s="1"/>
  <c r="I108" i="3"/>
  <c r="I110" i="3" s="1"/>
  <c r="J108" i="3"/>
  <c r="J110" i="3" s="1"/>
  <c r="K108" i="3"/>
  <c r="K110" i="3" s="1"/>
  <c r="H56" i="3"/>
  <c r="D56" i="3"/>
  <c r="K78" i="3"/>
  <c r="H78" i="3"/>
  <c r="G78" i="3"/>
  <c r="F78" i="3"/>
  <c r="E78" i="3"/>
  <c r="D78" i="3"/>
  <c r="C78" i="3"/>
  <c r="J34" i="3"/>
  <c r="F34" i="3"/>
  <c r="K21" i="3"/>
  <c r="H21" i="3"/>
  <c r="G21" i="3"/>
  <c r="F21" i="3"/>
  <c r="E21" i="3"/>
  <c r="D21" i="3"/>
  <c r="C21" i="3"/>
  <c r="C34" i="3"/>
  <c r="D34" i="3"/>
  <c r="E34" i="3"/>
  <c r="G34" i="3"/>
  <c r="H34" i="3"/>
  <c r="I34" i="3"/>
  <c r="K34" i="3"/>
  <c r="C17" i="3"/>
  <c r="D17" i="3"/>
  <c r="E17" i="3"/>
  <c r="F17" i="3"/>
  <c r="C25" i="3"/>
  <c r="D25" i="3"/>
  <c r="E25" i="3"/>
  <c r="F25" i="3"/>
  <c r="G25" i="3"/>
  <c r="H25" i="3"/>
  <c r="I25" i="3"/>
  <c r="J25" i="3"/>
  <c r="K25" i="3"/>
  <c r="C56" i="3"/>
  <c r="E56" i="3"/>
  <c r="F56" i="3"/>
  <c r="G56" i="3"/>
  <c r="I56" i="3"/>
  <c r="J56" i="3"/>
  <c r="K56" i="3"/>
  <c r="C66" i="3"/>
  <c r="D66" i="3"/>
  <c r="E66" i="3"/>
  <c r="F66" i="3"/>
  <c r="G66" i="3"/>
  <c r="H66" i="3"/>
  <c r="I66" i="3"/>
  <c r="J66" i="3"/>
  <c r="K66" i="3"/>
  <c r="C83" i="3"/>
  <c r="D83" i="3"/>
  <c r="E83" i="3"/>
  <c r="F83" i="3"/>
  <c r="G83" i="3"/>
  <c r="H83" i="3"/>
  <c r="I83" i="3"/>
  <c r="J83" i="3"/>
  <c r="K83" i="3"/>
  <c r="C90" i="3"/>
  <c r="C91" i="3" s="1"/>
  <c r="D90" i="3"/>
  <c r="D91" i="3" s="1"/>
  <c r="E90" i="3"/>
  <c r="E91" i="3" s="1"/>
  <c r="F90" i="3"/>
  <c r="F91" i="3" s="1"/>
  <c r="G90" i="3"/>
  <c r="G91" i="3" s="1"/>
  <c r="H90" i="3"/>
  <c r="H91" i="3" s="1"/>
  <c r="I90" i="3"/>
  <c r="I91" i="3" s="1"/>
  <c r="J90" i="3"/>
  <c r="J91" i="3" s="1"/>
  <c r="K90" i="3"/>
  <c r="K91" i="3" s="1"/>
  <c r="C102" i="3"/>
  <c r="C103" i="3" s="1"/>
  <c r="D102" i="3"/>
  <c r="D103" i="3" s="1"/>
  <c r="E102" i="3"/>
  <c r="E103" i="3" s="1"/>
  <c r="F102" i="3"/>
  <c r="F103" i="3" s="1"/>
  <c r="G102" i="3"/>
  <c r="G103" i="3" s="1"/>
  <c r="H102" i="3"/>
  <c r="H103" i="3" s="1"/>
  <c r="I102" i="3"/>
  <c r="I103" i="3" s="1"/>
  <c r="J102" i="3"/>
  <c r="J103" i="3" s="1"/>
  <c r="K102" i="3"/>
  <c r="K103" i="3" s="1"/>
  <c r="C116" i="3"/>
  <c r="C117" i="3" s="1"/>
  <c r="D116" i="3"/>
  <c r="D117" i="3" s="1"/>
  <c r="E116" i="3"/>
  <c r="E117" i="3" s="1"/>
  <c r="F116" i="3"/>
  <c r="F117" i="3" s="1"/>
  <c r="G116" i="3"/>
  <c r="G117" i="3" s="1"/>
  <c r="H116" i="3"/>
  <c r="H117" i="3" s="1"/>
  <c r="I116" i="3"/>
  <c r="I117" i="3" s="1"/>
  <c r="J116" i="3"/>
  <c r="J117" i="3" s="1"/>
  <c r="K116" i="3"/>
  <c r="K11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F24" authorId="0" shapeId="0" xr:uid="{51A5FEB4-93D3-4801-A453-A90933509472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just for MT4/5</t>
        </r>
      </text>
    </comment>
  </commentList>
</comments>
</file>

<file path=xl/sharedStrings.xml><?xml version="1.0" encoding="utf-8"?>
<sst xmlns="http://schemas.openxmlformats.org/spreadsheetml/2006/main" count="765" uniqueCount="352">
  <si>
    <t>CATEGORY</t>
  </si>
  <si>
    <t>Qf Markets</t>
  </si>
  <si>
    <t>TRADING PLATFORM</t>
  </si>
  <si>
    <t>TYPE OF ACCOUNTS</t>
  </si>
  <si>
    <t>BEST FEATURES</t>
  </si>
  <si>
    <t>ADDRESS</t>
  </si>
  <si>
    <t>Online Trading Broker (qfmarkets.com)</t>
  </si>
  <si>
    <t xml:space="preserve">
PROMOTIONS</t>
  </si>
  <si>
    <t>LOYALTY PROGRAMS</t>
  </si>
  <si>
    <t>MOBILE APP</t>
  </si>
  <si>
    <t>BONUSES FEES</t>
  </si>
  <si>
    <t xml:space="preserve">CASHBACK </t>
  </si>
  <si>
    <t>HELP CENTER (AVAILABILITY TIME)</t>
  </si>
  <si>
    <t>LEVERAGE (HIGHETS)</t>
  </si>
  <si>
    <t>NUMBER OF CLIENTS</t>
  </si>
  <si>
    <t>DEPOSITS AND WITHDRAWAL  SERVICES</t>
  </si>
  <si>
    <t>MINIMUM DEPOSIT</t>
  </si>
  <si>
    <t>ESTABLISHED YEAR/LOCATION</t>
  </si>
  <si>
    <t>1998/RUSSIA</t>
  </si>
  <si>
    <t>MORE THAN 2000000</t>
  </si>
  <si>
    <t>MetaTrader 4/5</t>
  </si>
  <si>
    <t>IRAN</t>
  </si>
  <si>
    <t>INSTRUMENTS</t>
  </si>
  <si>
    <t>FOREX-METALS-CFDS</t>
  </si>
  <si>
    <t>Amarkets</t>
  </si>
  <si>
    <t>STANDARD (‎1:1000 — 1:10)/ECN (‎1:3000 — 1:2)/PRO.ECN (‎1:3000 — 1:2)</t>
  </si>
  <si>
    <t>STANDARD (‎NO COMMISSION)--ECN META4(‎NO COMMISSION)--ECN META5(‎16 USD per 1 000 000 USD)--PRO.ECN (‎16 USD per 1 000 000 USD)</t>
  </si>
  <si>
    <t>BANK TRANSFER/
Bank card of the American payment system/Perfect Money/
FasaPay/CUP/
AdvCash/GC Pay/
Bank card of the international/Vload eVouchers/ payment system/LatAm Online Banking and Terminals/</t>
  </si>
  <si>
    <t>CASHBACK-WELL COME BONUSE-REFER A FRIND PROGRAM</t>
  </si>
  <si>
    <r>
      <rPr>
        <b/>
        <sz val="9"/>
        <rFont val="Tw Cen MT"/>
        <family val="2"/>
      </rPr>
      <t xml:space="preserve">StandardMT4/ PROECN MT4 </t>
    </r>
    <r>
      <rPr>
        <sz val="9"/>
        <rFont val="Tw Cen MT"/>
        <family val="2"/>
      </rPr>
      <t>(WELL COME BONUSE-30٪from the first deposit)</t>
    </r>
  </si>
  <si>
    <t>Refer a Friend program (get 35 USD, while your friend gets 1000 ALP)</t>
  </si>
  <si>
    <t>Demo account</t>
  </si>
  <si>
    <t>PAMM accounts</t>
  </si>
  <si>
    <t>PAMM accounts (Minimum investment=
50 USD, 50 EUR)-PAMM portfolios (Minimum investment=100 USD, 100 EUR)</t>
  </si>
  <si>
    <t>Alpari</t>
  </si>
  <si>
    <t>2007/Montenegro</t>
  </si>
  <si>
    <t>amarkets.trading</t>
  </si>
  <si>
    <t>alpariforexfa.org</t>
  </si>
  <si>
    <t xml:space="preserve">IRAN </t>
  </si>
  <si>
    <t>CRYPTO/ECN/STANDARD/FIXED</t>
  </si>
  <si>
    <t>FOREX-METALS-CFDS-CRYPTO</t>
  </si>
  <si>
    <t>STANDARD (20 USD-META4) (100 USD-META5)-ECN(300 USD-META4)(500 USD-META5)-PRO.ECN(500 USD-META4)</t>
  </si>
  <si>
    <t>CRYPTO (10 MBT)-ECN (200 USD)-STANDARD (100 USD)-FIXED (100 USD)</t>
  </si>
  <si>
    <t>CRYPTO (1:500)-ECN ( Up to 1:3000)-STANDARD (1:3000)-FIXED (1:3000)</t>
  </si>
  <si>
    <t>STANDARD (‎NO COMMISSION)--ECN ($2.50 per lot per side)--FIXED (NO COMMISSION‎)--CRYPTO (NO COMMISSION)</t>
  </si>
  <si>
    <t>CASHBACK-WELL COME BONUSE-BROKER CHANGE BONUS</t>
  </si>
  <si>
    <r>
      <rPr>
        <b/>
        <sz val="9"/>
        <rFont val="Tw Cen MT"/>
        <family val="2"/>
      </rPr>
      <t xml:space="preserve">STANDARD/FIXED </t>
    </r>
    <r>
      <rPr>
        <sz val="9"/>
        <rFont val="Tw Cen MT"/>
        <family val="2"/>
      </rPr>
      <t>(BROKER CHANGE BONUS-20٪from the first deposit)--</t>
    </r>
    <r>
      <rPr>
        <b/>
        <sz val="9"/>
        <rFont val="Tw Cen MT"/>
        <family val="2"/>
      </rPr>
      <t>STANDARD/FIXED</t>
    </r>
    <r>
      <rPr>
        <sz val="9"/>
        <rFont val="Tw Cen MT"/>
        <family val="2"/>
      </rPr>
      <t xml:space="preserve"> (DOUBLE- FOR MORE THAN 100 USD DEPOSIT)</t>
    </r>
  </si>
  <si>
    <t>BANK TRANSFER (Iranian Rial)/CRYPTOCURRENCY/TOP CHANGE</t>
  </si>
  <si>
    <r>
      <t>Transfer profits from Demo account to Live account after 5 days (</t>
    </r>
    <r>
      <rPr>
        <b/>
        <sz val="9"/>
        <rFont val="Tw Cen MT"/>
        <family val="2"/>
      </rPr>
      <t>STANDARD/FIXED</t>
    </r>
    <r>
      <rPr>
        <sz val="9"/>
        <rFont val="Tw Cen MT"/>
        <family val="2"/>
      </rPr>
      <t>)</t>
    </r>
  </si>
  <si>
    <t>-</t>
  </si>
  <si>
    <t>MAIN TARGET CUSTOMER</t>
  </si>
  <si>
    <r>
      <rPr>
        <b/>
        <sz val="9"/>
        <rFont val="Tw Cen MT"/>
        <family val="2"/>
      </rPr>
      <t>Premium Gold trading service</t>
    </r>
    <r>
      <rPr>
        <sz val="9"/>
        <rFont val="Tw Cen MT"/>
        <family val="2"/>
      </rPr>
      <t xml:space="preserve"> (expert advice + priority in service + swap discount + personal account manager + receive trading signals + receive VPS)--</t>
    </r>
    <r>
      <rPr>
        <b/>
        <sz val="9"/>
        <rFont val="Tw Cen MT"/>
        <family val="2"/>
      </rPr>
      <t>Regulated by (FSA)</t>
    </r>
    <r>
      <rPr>
        <sz val="9"/>
        <rFont val="Tw Cen MT"/>
        <family val="2"/>
      </rPr>
      <t xml:space="preserve">--Execution of commands in </t>
    </r>
    <r>
      <rPr>
        <b/>
        <sz val="9"/>
        <rFont val="Tw Cen MT"/>
        <family val="2"/>
      </rPr>
      <t>0.03 seconds</t>
    </r>
    <r>
      <rPr>
        <sz val="9"/>
        <rFont val="Tw Cen MT"/>
        <family val="2"/>
      </rPr>
      <t>--No need to confirm the address</t>
    </r>
  </si>
  <si>
    <r>
      <t>MetaTrader trading signals-</t>
    </r>
    <r>
      <rPr>
        <b/>
        <sz val="9"/>
        <rFont val="Tw Cen MT"/>
        <family val="2"/>
      </rPr>
      <t>Regulated by (FSC)</t>
    </r>
    <r>
      <rPr>
        <sz val="9"/>
        <rFont val="Tw Cen MT"/>
        <family val="2"/>
      </rPr>
      <t>-Company History and Work Experience</t>
    </r>
  </si>
  <si>
    <t>?</t>
  </si>
  <si>
    <r>
      <t xml:space="preserve"> For account equity from $0 to $50,000, the performance fee is </t>
    </r>
    <r>
      <rPr>
        <b/>
        <sz val="9"/>
        <rFont val="Tw Cen MT"/>
        <family val="2"/>
      </rPr>
      <t>20%</t>
    </r>
    <r>
      <rPr>
        <sz val="9"/>
        <rFont val="Tw Cen MT"/>
        <family val="2"/>
      </rPr>
      <t xml:space="preserve">--$50,001 to $100,000, the performance fee is </t>
    </r>
    <r>
      <rPr>
        <b/>
        <sz val="9"/>
        <rFont val="Tw Cen MT"/>
        <family val="2"/>
      </rPr>
      <t>15%</t>
    </r>
    <r>
      <rPr>
        <sz val="9"/>
        <rFont val="Tw Cen MT"/>
        <family val="2"/>
      </rPr>
      <t>--(the percentage decreasing as the account equity increases)</t>
    </r>
  </si>
  <si>
    <t>2014/SOUTH AFRICA</t>
  </si>
  <si>
    <r>
      <rPr>
        <b/>
        <sz val="9"/>
        <rFont val="Tw Cen MT"/>
        <family val="2"/>
      </rPr>
      <t xml:space="preserve">STANDARD/ CENT </t>
    </r>
    <r>
      <rPr>
        <sz val="9"/>
        <rFont val="Tw Cen MT"/>
        <family val="2"/>
      </rPr>
      <t>(WELL COME BONUSE-</t>
    </r>
    <r>
      <rPr>
        <b/>
        <sz val="9"/>
        <rFont val="Tw Cen MT"/>
        <family val="2"/>
      </rPr>
      <t>TIER 1:</t>
    </r>
    <r>
      <rPr>
        <sz val="9"/>
        <rFont val="Tw Cen MT"/>
        <family val="2"/>
      </rPr>
      <t xml:space="preserve"> Deposit Bonus 30%, up to $2,000)-- (</t>
    </r>
    <r>
      <rPr>
        <b/>
        <sz val="9"/>
        <rFont val="Tw Cen MT"/>
        <family val="2"/>
      </rPr>
      <t>TIER 2:</t>
    </r>
    <r>
      <rPr>
        <sz val="9"/>
        <rFont val="Tw Cen MT"/>
        <family val="2"/>
      </rPr>
      <t xml:space="preserve"> Deposit Bonus 40%, after Tier 1, up to $1,000)</t>
    </r>
  </si>
  <si>
    <t>ONLINE CHAT-TELEGRAM-TELEPHONE (SUPPORT FARSI LANGUAGE)</t>
  </si>
  <si>
    <t>ONLINE CHAT-TELEGRAM (SUPPORT FARSI LANGUAGE)</t>
  </si>
  <si>
    <t xml:space="preserve">
24/7 Chat Support- EMAIL: support@qfmarkets.com
Live chat available (SUPPORT FARSI LANGUAGE)</t>
  </si>
  <si>
    <t>STANDARD (‎NO COMMISSION)--CENT (‎NO COMMISSION)--PERMIUM(‎‎NO COMMISSION)--RAW SPREAD (‎‎NO COMMISSION)</t>
  </si>
  <si>
    <t>CENT ACCOUNT (5 USD)-STANDARD (5 USD)-PREMIUM (250 USD)- RAW SPREAD (500 USD)</t>
  </si>
  <si>
    <t>CENT ACCOUNT (1:2000)-STANDARD (1:2000)-PREMIUM (1:2000)- RAW SPREAD (1:2000)</t>
  </si>
  <si>
    <t>CENT ACCOUNT/STANDARD/PREMIUM/RAW SPREAD</t>
  </si>
  <si>
    <t xml:space="preserve">WELL COME BONUSE-AFFILIATE PROGRAM </t>
  </si>
  <si>
    <t>AFFILIATE PROGRAM (UP TO $25 PER LOT)</t>
  </si>
  <si>
    <t>CASHBACK RATE</t>
  </si>
  <si>
    <r>
      <t xml:space="preserve">The cashback rate depends on account equality. </t>
    </r>
    <r>
      <rPr>
        <b/>
        <sz val="9"/>
        <rFont val="Tw Cen MT"/>
        <family val="2"/>
      </rPr>
      <t>VIP status</t>
    </r>
    <r>
      <rPr>
        <sz val="9"/>
        <rFont val="Tw Cen MT"/>
        <family val="2"/>
      </rPr>
      <t xml:space="preserve">: 100% refund of deposit fees. The bonus is more than 30%. </t>
    </r>
    <r>
      <rPr>
        <b/>
        <sz val="9"/>
        <rFont val="Tw Cen MT"/>
        <family val="2"/>
      </rPr>
      <t>Diamond status:</t>
    </r>
    <r>
      <rPr>
        <sz val="9"/>
        <rFont val="Tw Cen MT"/>
        <family val="2"/>
      </rPr>
      <t xml:space="preserve"> Refund of deposit fee is 50%. and its bonus is more than 25%. </t>
    </r>
    <r>
      <rPr>
        <b/>
        <sz val="9"/>
        <rFont val="Tw Cen MT"/>
        <family val="2"/>
      </rPr>
      <t>Platinum status:</t>
    </r>
    <r>
      <rPr>
        <sz val="9"/>
        <rFont val="Tw Cen MT"/>
        <family val="2"/>
      </rPr>
      <t xml:space="preserve"> only bonus is more than 20%. </t>
    </r>
    <r>
      <rPr>
        <b/>
        <sz val="9"/>
        <rFont val="Tw Cen MT"/>
        <family val="2"/>
      </rPr>
      <t xml:space="preserve">Gold status: </t>
    </r>
    <r>
      <rPr>
        <sz val="9"/>
        <rFont val="Tw Cen MT"/>
        <family val="2"/>
      </rPr>
      <t>only more than 15% bonus is given.</t>
    </r>
  </si>
  <si>
    <r>
      <t xml:space="preserve">The cashback rate in </t>
    </r>
    <r>
      <rPr>
        <b/>
        <sz val="9"/>
        <rFont val="Tw Cen MT"/>
        <family val="2"/>
      </rPr>
      <t xml:space="preserve">level 1 </t>
    </r>
    <r>
      <rPr>
        <sz val="9"/>
        <rFont val="Tw Cen MT"/>
        <family val="2"/>
      </rPr>
      <t>is $3 per lot, in</t>
    </r>
    <r>
      <rPr>
        <b/>
        <sz val="9"/>
        <rFont val="Tw Cen MT"/>
        <family val="2"/>
      </rPr>
      <t xml:space="preserve"> level 2</t>
    </r>
    <r>
      <rPr>
        <sz val="9"/>
        <rFont val="Tw Cen MT"/>
        <family val="2"/>
      </rPr>
      <t xml:space="preserve"> it is $11 per lot. In </t>
    </r>
    <r>
      <rPr>
        <b/>
        <sz val="9"/>
        <rFont val="Tw Cen MT"/>
        <family val="2"/>
      </rPr>
      <t>level 3,</t>
    </r>
    <r>
      <rPr>
        <sz val="9"/>
        <rFont val="Tw Cen MT"/>
        <family val="2"/>
      </rPr>
      <t xml:space="preserve"> $13 per lot. In</t>
    </r>
    <r>
      <rPr>
        <b/>
        <sz val="9"/>
        <rFont val="Tw Cen MT"/>
        <family val="2"/>
      </rPr>
      <t xml:space="preserve"> level 4 </t>
    </r>
    <r>
      <rPr>
        <sz val="9"/>
        <rFont val="Tw Cen MT"/>
        <family val="2"/>
      </rPr>
      <t>$15 per lot</t>
    </r>
    <r>
      <rPr>
        <b/>
        <sz val="9"/>
        <rFont val="Tw Cen MT"/>
        <family val="2"/>
      </rPr>
      <t>. level 5</t>
    </r>
    <r>
      <rPr>
        <sz val="9"/>
        <rFont val="Tw Cen MT"/>
        <family val="2"/>
      </rPr>
      <t xml:space="preserve"> is $17 per lot</t>
    </r>
  </si>
  <si>
    <t>IFC markets</t>
  </si>
  <si>
    <t>Otet</t>
  </si>
  <si>
    <t>otetmarkets.com</t>
  </si>
  <si>
    <t>www.ifcmarkets.com</t>
  </si>
  <si>
    <t xml:space="preserve">WINDOWS (MT5) </t>
  </si>
  <si>
    <t>WebTrader (MT5)</t>
  </si>
  <si>
    <t>Broker:Account  Type</t>
  </si>
  <si>
    <t>EURUSD</t>
  </si>
  <si>
    <t>USDJPY</t>
  </si>
  <si>
    <t>USDCAD</t>
  </si>
  <si>
    <t>AUDUSD</t>
  </si>
  <si>
    <t>XAUUSD</t>
  </si>
  <si>
    <t>XAGUSD</t>
  </si>
  <si>
    <t>Dow Jones</t>
  </si>
  <si>
    <t>NQ 100</t>
  </si>
  <si>
    <t>S&amp;P500</t>
  </si>
  <si>
    <t>Cent Account</t>
  </si>
  <si>
    <t xml:space="preserve">IFC markets : Micro </t>
  </si>
  <si>
    <t>QF : Cent</t>
  </si>
  <si>
    <t>n/a</t>
  </si>
  <si>
    <t>QF MT5 Live Check</t>
  </si>
  <si>
    <t>18-19</t>
  </si>
  <si>
    <t>18-20</t>
  </si>
  <si>
    <t>25-28</t>
  </si>
  <si>
    <t>44-46</t>
  </si>
  <si>
    <t>41-42</t>
  </si>
  <si>
    <t>Standard Account</t>
  </si>
  <si>
    <t>Otet : Classic</t>
  </si>
  <si>
    <t xml:space="preserve">Contract Size/Pip </t>
  </si>
  <si>
    <t>100000/0.0001</t>
  </si>
  <si>
    <t>100000/0.01</t>
  </si>
  <si>
    <t>Spread Cost in $</t>
  </si>
  <si>
    <t xml:space="preserve">IFC markets : Standard </t>
  </si>
  <si>
    <t>100 Oz/0.01</t>
  </si>
  <si>
    <t>5000 Oz/0.001</t>
  </si>
  <si>
    <t>10 Contracts/0.1</t>
  </si>
  <si>
    <t>100 Contracts/0.01</t>
  </si>
  <si>
    <t>Alpari : Standard</t>
  </si>
  <si>
    <t>100000/0.00001</t>
  </si>
  <si>
    <t>100000/0.001</t>
  </si>
  <si>
    <t>1 Contracts/1</t>
  </si>
  <si>
    <t>100 Contracts/0.1</t>
  </si>
  <si>
    <t>Contract Size/Cost of Pip</t>
  </si>
  <si>
    <t>QF :Standard</t>
  </si>
  <si>
    <t>15-16</t>
  </si>
  <si>
    <t>20-21</t>
  </si>
  <si>
    <t>37-39</t>
  </si>
  <si>
    <t>37-40</t>
  </si>
  <si>
    <t>Contract Size/Digit</t>
  </si>
  <si>
    <t>100000/5</t>
  </si>
  <si>
    <t>100000/3</t>
  </si>
  <si>
    <t>100 Oz/2</t>
  </si>
  <si>
    <t>5000 Oz/3</t>
  </si>
  <si>
    <t>10 Contracts/2</t>
  </si>
  <si>
    <t>Premium Account</t>
  </si>
  <si>
    <t>QF :Premium</t>
  </si>
  <si>
    <t>10</t>
  </si>
  <si>
    <t>10-11</t>
  </si>
  <si>
    <t>16-19</t>
  </si>
  <si>
    <t>6-9</t>
  </si>
  <si>
    <t>32-35</t>
  </si>
  <si>
    <t>32-33</t>
  </si>
  <si>
    <t>VIP Account</t>
  </si>
  <si>
    <t>1 Contracts/0.1</t>
  </si>
  <si>
    <t>QF : VIP</t>
  </si>
  <si>
    <t>QF MT5 Check</t>
  </si>
  <si>
    <t>7-8</t>
  </si>
  <si>
    <t>13-14</t>
  </si>
  <si>
    <t>10-12</t>
  </si>
  <si>
    <t>32-40</t>
  </si>
  <si>
    <t>33-34</t>
  </si>
  <si>
    <t>RAW Spread Account</t>
  </si>
  <si>
    <t>Alpari : ECN</t>
  </si>
  <si>
    <t>Contract Size/Pip Size</t>
  </si>
  <si>
    <t>Commissions per lot Aplari</t>
  </si>
  <si>
    <t xml:space="preserve"> Total cost per lot $</t>
  </si>
  <si>
    <t>ForexChief : DirectFX</t>
  </si>
  <si>
    <t>Commissions per lot Direct FX</t>
  </si>
  <si>
    <t>QF : RAW</t>
  </si>
  <si>
    <t>0-1</t>
  </si>
  <si>
    <t>5-6</t>
  </si>
  <si>
    <t>0-2</t>
  </si>
  <si>
    <t>10-17</t>
  </si>
  <si>
    <t>8-11</t>
  </si>
  <si>
    <t>70-71</t>
  </si>
  <si>
    <t>Commissions per lot QFM</t>
  </si>
  <si>
    <t>Alpari : PRO.ECN</t>
  </si>
  <si>
    <t>A.Markets: Fixed</t>
  </si>
  <si>
    <t>STANDARD/ECN/PRO.ECN/crypto</t>
  </si>
  <si>
    <t>100000/0.1</t>
  </si>
  <si>
    <t>100000/10</t>
  </si>
  <si>
    <t>100000/0.5</t>
  </si>
  <si>
    <t xml:space="preserve">Ethereum </t>
  </si>
  <si>
    <t>Commissions</t>
  </si>
  <si>
    <t>CRYPTO</t>
  </si>
  <si>
    <t>Bitcoin   (PRO.ECN)</t>
  </si>
  <si>
    <t>Bitcoin   (ECN)-mt5</t>
  </si>
  <si>
    <t>Bitcoin   (ECN)-mt4</t>
  </si>
  <si>
    <t>Ethereum  (PRO.ECN)</t>
  </si>
  <si>
    <t>Ethereum  (ECN)-mt4</t>
  </si>
  <si>
    <t>Ethereum  (ECN)-mt5</t>
  </si>
  <si>
    <t>Litecoin   (PRO.ECN)</t>
  </si>
  <si>
    <t>Litecoin   (ECN)-mt5</t>
  </si>
  <si>
    <t>Litecoin  (ECN)-mt4</t>
  </si>
  <si>
    <t xml:space="preserve">Bitcoin   </t>
  </si>
  <si>
    <t xml:space="preserve">Litecoin   </t>
  </si>
  <si>
    <t>100000/0.10</t>
  </si>
  <si>
    <t>100000/1</t>
  </si>
  <si>
    <t>Alpari (9 Cryptocurrencies)</t>
  </si>
  <si>
    <t>QF (10 Cryptocurrencies)</t>
  </si>
  <si>
    <t>A.Markets (27 Cryptocurrencies)</t>
  </si>
  <si>
    <t>TRX</t>
  </si>
  <si>
    <t>EOS</t>
  </si>
  <si>
    <t>XMR</t>
  </si>
  <si>
    <t>XRP</t>
  </si>
  <si>
    <t>2006/British Virgin Islands</t>
  </si>
  <si>
    <t>internatinal</t>
  </si>
  <si>
    <t>210k</t>
  </si>
  <si>
    <t xml:space="preserve">
NetTradeX/MetaTrader 4-5</t>
  </si>
  <si>
    <r>
      <t xml:space="preserve">Standard-Fixed &amp; Floating/Beginner-Fixed &amp; Floating </t>
    </r>
    <r>
      <rPr>
        <b/>
        <sz val="9"/>
        <rFont val="Tw Cen MT"/>
        <family val="2"/>
      </rPr>
      <t>(NetTradeX)--</t>
    </r>
    <r>
      <rPr>
        <sz val="9"/>
        <rFont val="Tw Cen MT"/>
        <family val="2"/>
      </rPr>
      <t>VIP</t>
    </r>
    <r>
      <rPr>
        <b/>
        <sz val="9"/>
        <rFont val="Tw Cen MT"/>
        <family val="2"/>
      </rPr>
      <t>--</t>
    </r>
    <r>
      <rPr>
        <sz val="9"/>
        <rFont val="Tw Cen MT"/>
        <family val="2"/>
      </rPr>
      <t>Standard-Fixed/Micro-Fixed/PAMM-Fixed</t>
    </r>
    <r>
      <rPr>
        <b/>
        <sz val="9"/>
        <rFont val="Tw Cen MT"/>
        <family val="2"/>
      </rPr>
      <t>(MT4)--</t>
    </r>
    <r>
      <rPr>
        <sz val="9"/>
        <rFont val="Tw Cen MT"/>
        <family val="2"/>
      </rPr>
      <t>Standard-Floating/Micro-Floating/PAMM-Floating</t>
    </r>
    <r>
      <rPr>
        <b/>
        <sz val="9"/>
        <rFont val="Tw Cen MT"/>
        <family val="2"/>
      </rPr>
      <t>(MT5)</t>
    </r>
  </si>
  <si>
    <r>
      <rPr>
        <b/>
        <sz val="9"/>
        <rFont val="Tw Cen MT"/>
        <family val="2"/>
      </rPr>
      <t>Standard-Fixed &amp; Floating-NetTradeX</t>
    </r>
    <r>
      <rPr>
        <sz val="9"/>
        <rFont val="Tw Cen MT"/>
        <family val="2"/>
      </rPr>
      <t xml:space="preserve"> (1000 USD|1000 EUR 100000 JPY)-</t>
    </r>
    <r>
      <rPr>
        <b/>
        <sz val="9"/>
        <rFont val="Tw Cen MT"/>
        <family val="2"/>
      </rPr>
      <t>Beginner-Fixed &amp; Floating-NetTradeX</t>
    </r>
    <r>
      <rPr>
        <sz val="9"/>
        <rFont val="Tw Cen MT"/>
        <family val="2"/>
      </rPr>
      <t>(1 USD|1 EUR |100 JPY)-</t>
    </r>
    <r>
      <rPr>
        <b/>
        <sz val="9"/>
        <rFont val="Tw Cen MT"/>
        <family val="2"/>
      </rPr>
      <t>Standard-Fixed (MT4)</t>
    </r>
    <r>
      <rPr>
        <sz val="9"/>
        <rFont val="Tw Cen MT"/>
        <family val="2"/>
      </rPr>
      <t>(1000 USD | 1000 EUR | 100000 JPY1)-</t>
    </r>
    <r>
      <rPr>
        <b/>
        <sz val="9"/>
        <rFont val="Tw Cen MT"/>
        <family val="2"/>
      </rPr>
      <t>Micro-Fixed (MT4)</t>
    </r>
    <r>
      <rPr>
        <sz val="9"/>
        <rFont val="Tw Cen MT"/>
        <family val="2"/>
      </rPr>
      <t xml:space="preserve"> (1USD | 1 EUR | 100 JPY)-</t>
    </r>
    <r>
      <rPr>
        <b/>
        <sz val="9"/>
        <rFont val="Tw Cen MT"/>
        <family val="2"/>
      </rPr>
      <t>PAMM-Fixed (MT4)</t>
    </r>
    <r>
      <rPr>
        <sz val="9"/>
        <rFont val="Tw Cen MT"/>
        <family val="2"/>
      </rPr>
      <t>(100 USD)-</t>
    </r>
    <r>
      <rPr>
        <b/>
        <sz val="9"/>
        <rFont val="Tw Cen MT"/>
        <family val="2"/>
      </rPr>
      <t>Standard-Floating (MT5</t>
    </r>
    <r>
      <rPr>
        <sz val="9"/>
        <rFont val="Tw Cen MT"/>
        <family val="2"/>
      </rPr>
      <t>)(1000 USD | 1000 EUR | 100000 JPY)-</t>
    </r>
    <r>
      <rPr>
        <b/>
        <sz val="9"/>
        <rFont val="Tw Cen MT"/>
        <family val="2"/>
      </rPr>
      <t>Micro-Floating (MT5)</t>
    </r>
    <r>
      <rPr>
        <sz val="9"/>
        <rFont val="Tw Cen MT"/>
        <family val="2"/>
      </rPr>
      <t xml:space="preserve"> (1 USD | 1 EUR | 100 JPY) /</t>
    </r>
    <r>
      <rPr>
        <b/>
        <sz val="9"/>
        <rFont val="Tw Cen MT"/>
        <family val="2"/>
      </rPr>
      <t>PAMM-Floating (MT5)</t>
    </r>
    <r>
      <rPr>
        <sz val="9"/>
        <rFont val="Tw Cen MT"/>
        <family val="2"/>
      </rPr>
      <t>(100 USD | 100 EUR | 10000 JPY)-</t>
    </r>
    <r>
      <rPr>
        <b/>
        <sz val="9"/>
        <rFont val="Tw Cen MT"/>
        <family val="2"/>
      </rPr>
      <t>VIP</t>
    </r>
    <r>
      <rPr>
        <sz val="9"/>
        <rFont val="Tw Cen MT"/>
        <family val="2"/>
      </rPr>
      <t>( 50 000 USD / 50 000 EUR/5 000 000 JPY)</t>
    </r>
  </si>
  <si>
    <r>
      <rPr>
        <b/>
        <sz val="9"/>
        <rFont val="Tw Cen MT"/>
        <family val="2"/>
      </rPr>
      <t>Standard-Fixed &amp; Floating-NetTradeX</t>
    </r>
    <r>
      <rPr>
        <sz val="9"/>
        <rFont val="Tw Cen MT"/>
        <family val="2"/>
      </rPr>
      <t xml:space="preserve"> (1:1 - 1:200)-</t>
    </r>
    <r>
      <rPr>
        <b/>
        <sz val="9"/>
        <rFont val="Tw Cen MT"/>
        <family val="2"/>
      </rPr>
      <t>Beginner-Fixed &amp; Floating-NetTradeX</t>
    </r>
    <r>
      <rPr>
        <sz val="9"/>
        <rFont val="Tw Cen MT"/>
        <family val="2"/>
      </rPr>
      <t>(1:1 - 1:400)-</t>
    </r>
    <r>
      <rPr>
        <b/>
        <sz val="9"/>
        <rFont val="Tw Cen MT"/>
        <family val="2"/>
      </rPr>
      <t>Standard-Fixed (MT4)</t>
    </r>
    <r>
      <rPr>
        <sz val="9"/>
        <rFont val="Tw Cen MT"/>
        <family val="2"/>
      </rPr>
      <t>(1:1 - 1:200)-</t>
    </r>
    <r>
      <rPr>
        <b/>
        <sz val="9"/>
        <rFont val="Tw Cen MT"/>
        <family val="2"/>
      </rPr>
      <t>Micro-Fixed (MT4)</t>
    </r>
    <r>
      <rPr>
        <sz val="9"/>
        <rFont val="Tw Cen MT"/>
        <family val="2"/>
      </rPr>
      <t xml:space="preserve"> (1:1 - 1:400)-</t>
    </r>
    <r>
      <rPr>
        <b/>
        <sz val="9"/>
        <rFont val="Tw Cen MT"/>
        <family val="2"/>
      </rPr>
      <t>PAMM-Fixed (MT4)</t>
    </r>
    <r>
      <rPr>
        <sz val="9"/>
        <rFont val="Tw Cen MT"/>
        <family val="2"/>
      </rPr>
      <t>(1:1 - 1:200)-</t>
    </r>
    <r>
      <rPr>
        <b/>
        <sz val="9"/>
        <rFont val="Tw Cen MT"/>
        <family val="2"/>
      </rPr>
      <t>Standard-Floating (MT5</t>
    </r>
    <r>
      <rPr>
        <sz val="9"/>
        <rFont val="Tw Cen MT"/>
        <family val="2"/>
      </rPr>
      <t>)(1:1 - 1:200)-</t>
    </r>
    <r>
      <rPr>
        <b/>
        <sz val="9"/>
        <rFont val="Tw Cen MT"/>
        <family val="2"/>
      </rPr>
      <t>Micro-Floating (MT5)</t>
    </r>
    <r>
      <rPr>
        <sz val="9"/>
        <rFont val="Tw Cen MT"/>
        <family val="2"/>
      </rPr>
      <t xml:space="preserve"> (1:1 - 1:400) /</t>
    </r>
    <r>
      <rPr>
        <b/>
        <sz val="9"/>
        <rFont val="Tw Cen MT"/>
        <family val="2"/>
      </rPr>
      <t>PAMM-Floating (MT5)</t>
    </r>
    <r>
      <rPr>
        <sz val="9"/>
        <rFont val="Tw Cen MT"/>
        <family val="2"/>
      </rPr>
      <t>(1:1 - 1:200)</t>
    </r>
  </si>
  <si>
    <t>Partnership Program/Annual Interest on Free Margin</t>
  </si>
  <si>
    <t>NO COMMISSION for all account typs</t>
  </si>
  <si>
    <t>partnership program(Without any limits, you will get an additional 50% percent of all commission rewards earned by your sub-partners.)/Annual Interest on Free Margin ( Earn up to 7% annual interest on your free margin. )</t>
  </si>
  <si>
    <t>International Bank Transfer-Minimum deposit:$100- €100//Bank cards
Minimum deposit:$100-€100- ¥10 000
Maximum deposit:$5000- €5000 - ¥500 000//Pasargad Novin//Mobile Money/M-Pesa//Crypto Currencies//TopChange//Perfect Money//Bitwallet//WebMoney//ADVCash
Transfer to Banking Card</t>
  </si>
  <si>
    <t>ONLINE CHAT-TELEGRAM-WHATS APP-TELEPHONE-SKYPE(SUPPORT FARSI LANGUAGE)</t>
  </si>
  <si>
    <t>600+ trading instruments, including Currency pairs, Precious metals, Index CFDs, Stock CFDs, Commodity CFDs, CFDs on Commodity Futures, ETFs, Crypto Futures and Gold instruments</t>
  </si>
  <si>
    <t>Regulatory deposit insurance--Low minimum initial deposit of $1--Qualified online support in 18 languages--Unused account funds earn annual interest of up to 7%</t>
  </si>
  <si>
    <t>2013/Cyprus</t>
  </si>
  <si>
    <t>50 k</t>
  </si>
  <si>
    <t xml:space="preserve">
cTrader/MetaTrader 5</t>
  </si>
  <si>
    <t xml:space="preserve">
Forex-Metals-Indices-Energy-US Stocks- EU Stocks-Crypto</t>
  </si>
  <si>
    <r>
      <t xml:space="preserve">SWAP FREE-CLASSIC-ECN-PREMIUM-CRYPTO </t>
    </r>
    <r>
      <rPr>
        <b/>
        <sz val="9"/>
        <rFont val="Tw Cen MT"/>
        <family val="2"/>
      </rPr>
      <t>(MT5)</t>
    </r>
    <r>
      <rPr>
        <sz val="9"/>
        <rFont val="Tw Cen MT"/>
        <family val="2"/>
      </rPr>
      <t>/STANDARD-PRO</t>
    </r>
    <r>
      <rPr>
        <b/>
        <sz val="9"/>
        <rFont val="Tw Cen MT"/>
        <family val="2"/>
      </rPr>
      <t xml:space="preserve"> (cTrader)</t>
    </r>
  </si>
  <si>
    <r>
      <rPr>
        <b/>
        <sz val="9"/>
        <rFont val="Tw Cen MT"/>
        <family val="2"/>
      </rPr>
      <t>SWAP FREE-MT5</t>
    </r>
    <r>
      <rPr>
        <sz val="9"/>
        <rFont val="Tw Cen MT"/>
        <family val="2"/>
      </rPr>
      <t>(25 USD)-</t>
    </r>
    <r>
      <rPr>
        <b/>
        <sz val="9"/>
        <rFont val="Tw Cen MT"/>
        <family val="2"/>
      </rPr>
      <t>CLASSIC-MT5</t>
    </r>
    <r>
      <rPr>
        <sz val="9"/>
        <rFont val="Tw Cen MT"/>
        <family val="2"/>
      </rPr>
      <t>(25 USD)-</t>
    </r>
    <r>
      <rPr>
        <b/>
        <sz val="9"/>
        <rFont val="Tw Cen MT"/>
        <family val="2"/>
      </rPr>
      <t>ECN-MT5</t>
    </r>
    <r>
      <rPr>
        <sz val="9"/>
        <rFont val="Tw Cen MT"/>
        <family val="2"/>
      </rPr>
      <t>(25 USD)-</t>
    </r>
    <r>
      <rPr>
        <b/>
        <sz val="9"/>
        <rFont val="Tw Cen MT"/>
        <family val="2"/>
      </rPr>
      <t>PREMIUM-MT5</t>
    </r>
    <r>
      <rPr>
        <sz val="9"/>
        <rFont val="Tw Cen MT"/>
        <family val="2"/>
      </rPr>
      <t>(10000 USD)-</t>
    </r>
    <r>
      <rPr>
        <b/>
        <sz val="9"/>
        <rFont val="Tw Cen MT"/>
        <family val="2"/>
      </rPr>
      <t>CRYPTO</t>
    </r>
    <r>
      <rPr>
        <sz val="9"/>
        <rFont val="Tw Cen MT"/>
        <family val="2"/>
      </rPr>
      <t xml:space="preserve"> (Unlimited)/</t>
    </r>
    <r>
      <rPr>
        <b/>
        <sz val="9"/>
        <rFont val="Tw Cen MT"/>
        <family val="2"/>
      </rPr>
      <t xml:space="preserve">STANDARD-cTrader </t>
    </r>
    <r>
      <rPr>
        <sz val="9"/>
        <rFont val="Tw Cen MT"/>
        <family val="2"/>
      </rPr>
      <t>(25 USD))-</t>
    </r>
    <r>
      <rPr>
        <b/>
        <sz val="9"/>
        <rFont val="Tw Cen MT"/>
        <family val="2"/>
      </rPr>
      <t>PRO cTrader</t>
    </r>
    <r>
      <rPr>
        <sz val="9"/>
        <rFont val="Tw Cen MT"/>
        <family val="2"/>
      </rPr>
      <t xml:space="preserve"> (25 USD))</t>
    </r>
  </si>
  <si>
    <r>
      <rPr>
        <b/>
        <sz val="9"/>
        <rFont val="Tw Cen MT"/>
        <family val="2"/>
      </rPr>
      <t>SWAP FREE-MT5</t>
    </r>
    <r>
      <rPr>
        <sz val="9"/>
        <rFont val="Tw Cen MT"/>
        <family val="2"/>
      </rPr>
      <t>(1:20 ~ 3000)-</t>
    </r>
    <r>
      <rPr>
        <b/>
        <sz val="9"/>
        <rFont val="Tw Cen MT"/>
        <family val="2"/>
      </rPr>
      <t>CLASSIC-MT5</t>
    </r>
    <r>
      <rPr>
        <sz val="9"/>
        <rFont val="Tw Cen MT"/>
        <family val="2"/>
      </rPr>
      <t>(1:20 ~ 3000)-</t>
    </r>
    <r>
      <rPr>
        <b/>
        <sz val="9"/>
        <rFont val="Tw Cen MT"/>
        <family val="2"/>
      </rPr>
      <t>ECN-MT5</t>
    </r>
    <r>
      <rPr>
        <sz val="9"/>
        <rFont val="Tw Cen MT"/>
        <family val="2"/>
      </rPr>
      <t>(1:20 ~ 3000)-</t>
    </r>
    <r>
      <rPr>
        <b/>
        <sz val="9"/>
        <rFont val="Tw Cen MT"/>
        <family val="2"/>
      </rPr>
      <t>PREMIUM-MT5</t>
    </r>
    <r>
      <rPr>
        <sz val="9"/>
        <rFont val="Tw Cen MT"/>
        <family val="2"/>
      </rPr>
      <t>(1:20 ~ 3000)-</t>
    </r>
    <r>
      <rPr>
        <b/>
        <sz val="9"/>
        <rFont val="Tw Cen MT"/>
        <family val="2"/>
      </rPr>
      <t>CRYPTO-MT5</t>
    </r>
    <r>
      <rPr>
        <sz val="9"/>
        <rFont val="Tw Cen MT"/>
        <family val="2"/>
      </rPr>
      <t xml:space="preserve"> (1:50 ~ 200)/</t>
    </r>
    <r>
      <rPr>
        <b/>
        <sz val="9"/>
        <rFont val="Tw Cen MT"/>
        <family val="2"/>
      </rPr>
      <t xml:space="preserve">STANDARD-cTrader </t>
    </r>
    <r>
      <rPr>
        <sz val="9"/>
        <rFont val="Tw Cen MT"/>
        <family val="2"/>
      </rPr>
      <t>(1:20 ~ 3000)-</t>
    </r>
    <r>
      <rPr>
        <b/>
        <sz val="9"/>
        <rFont val="Tw Cen MT"/>
        <family val="2"/>
      </rPr>
      <t>PRO cTrader</t>
    </r>
    <r>
      <rPr>
        <sz val="9"/>
        <rFont val="Tw Cen MT"/>
        <family val="2"/>
      </rPr>
      <t xml:space="preserve"> (1:20 ~ 3000)</t>
    </r>
  </si>
  <si>
    <r>
      <rPr>
        <b/>
        <sz val="9"/>
        <rFont val="Tw Cen MT"/>
        <family val="2"/>
      </rPr>
      <t>SWAP FREE-MT5</t>
    </r>
    <r>
      <rPr>
        <sz val="9"/>
        <rFont val="Tw Cen MT"/>
        <family val="2"/>
      </rPr>
      <t>(NO COMMISSION)-</t>
    </r>
    <r>
      <rPr>
        <b/>
        <sz val="9"/>
        <rFont val="Tw Cen MT"/>
        <family val="2"/>
      </rPr>
      <t>CLASSIC-MT5</t>
    </r>
    <r>
      <rPr>
        <sz val="9"/>
        <rFont val="Tw Cen MT"/>
        <family val="2"/>
      </rPr>
      <t>(NO COMMISSION)-</t>
    </r>
    <r>
      <rPr>
        <b/>
        <sz val="9"/>
        <rFont val="Tw Cen MT"/>
        <family val="2"/>
      </rPr>
      <t>ECN-MT5</t>
    </r>
    <r>
      <rPr>
        <sz val="9"/>
        <rFont val="Tw Cen MT"/>
        <family val="2"/>
      </rPr>
      <t>(Minimum)-</t>
    </r>
    <r>
      <rPr>
        <b/>
        <sz val="9"/>
        <rFont val="Tw Cen MT"/>
        <family val="2"/>
      </rPr>
      <t>PREMIUM-MT5</t>
    </r>
    <r>
      <rPr>
        <sz val="9"/>
        <rFont val="Tw Cen MT"/>
        <family val="2"/>
      </rPr>
      <t>(NO COMMISSION)-</t>
    </r>
    <r>
      <rPr>
        <b/>
        <sz val="9"/>
        <rFont val="Tw Cen MT"/>
        <family val="2"/>
      </rPr>
      <t>CRYPTO-MT5</t>
    </r>
    <r>
      <rPr>
        <sz val="9"/>
        <rFont val="Tw Cen MT"/>
        <family val="2"/>
      </rPr>
      <t xml:space="preserve"> (NO COMMISSION)/</t>
    </r>
    <r>
      <rPr>
        <b/>
        <sz val="9"/>
        <rFont val="Tw Cen MT"/>
        <family val="2"/>
      </rPr>
      <t xml:space="preserve">STANDARD-cTrader </t>
    </r>
    <r>
      <rPr>
        <sz val="9"/>
        <rFont val="Tw Cen MT"/>
        <family val="2"/>
      </rPr>
      <t>(NO COMMISSION)-</t>
    </r>
    <r>
      <rPr>
        <b/>
        <sz val="9"/>
        <rFont val="Tw Cen MT"/>
        <family val="2"/>
      </rPr>
      <t>PRO cTrader</t>
    </r>
    <r>
      <rPr>
        <sz val="9"/>
        <rFont val="Tw Cen MT"/>
        <family val="2"/>
      </rPr>
      <t xml:space="preserve"> (NO COMMISSION)</t>
    </r>
  </si>
  <si>
    <t>Withdrawable Cash Bonus (AFTER 30 DAYS-This plan has a cap of $3000. If you deposit more than $30,000, the maximum bonus will be $3000)/</t>
  </si>
  <si>
    <t xml:space="preserve">Withdrawable Cash Bonus/Refer a Friend program </t>
  </si>
  <si>
    <r>
      <rPr>
        <b/>
        <sz val="9"/>
        <color rgb="FF000000"/>
        <rFont val="Tw Cen MT"/>
        <family val="2"/>
      </rPr>
      <t xml:space="preserve">Otet 4 x 4 Prop Trading </t>
    </r>
    <r>
      <rPr>
        <sz val="9"/>
        <color rgb="FF000000"/>
        <rFont val="Tw Cen MT"/>
        <family val="2"/>
      </rPr>
      <t>(MIN DEPOSIT: 10000 USD+4 PARTICIPATES--MIN DEPOSIT: 6000 USD +8 PARTICIPATE--MIN DEPOSIT: 1000 USD+12 PARTICIPATE--MIN DEPOSIT: 250 USD+16 PARTICIPATE)</t>
    </r>
  </si>
  <si>
    <t>CRYPTO (DEPOSIT- FREE)-MASTER CART-PERFECT MONEY-VISA// CRYPTO (WITHDRAW COMMISIAN: 0.25% - 0.75%)MASTER CART-PERFECT MONEY</t>
  </si>
  <si>
    <t>ONLINE CHAT- Whatsapp(SUPPORT FARSI LANGUAGE)</t>
  </si>
  <si>
    <t>Copy Trading (Leverage: 1:50 ~ 200-- Minimum Deposit: Unlimited)/Regulation: M.I.S.A, TCMI</t>
  </si>
  <si>
    <t>COMMISSION</t>
  </si>
  <si>
    <t>Orbex</t>
  </si>
  <si>
    <t>1988/Cyprus</t>
  </si>
  <si>
    <t>windsorbrokers.com</t>
  </si>
  <si>
    <t>MetaTrader 4</t>
  </si>
  <si>
    <t>ZERO/PRIME</t>
  </si>
  <si>
    <t>ZERO (1000 USD)/PRIME (50 USD)</t>
  </si>
  <si>
    <t>ZERO (1:1000)/PRIME (1:1000)</t>
  </si>
  <si>
    <r>
      <rPr>
        <b/>
        <sz val="9"/>
        <rFont val="Tw Cen MT"/>
        <family val="2"/>
      </rPr>
      <t>ZERO</t>
    </r>
    <r>
      <rPr>
        <sz val="9"/>
        <rFont val="Tw Cen MT"/>
        <family val="2"/>
      </rPr>
      <t xml:space="preserve"> (8 USD for FX CFDs-8 Crypto CFDs- no commission on others)/</t>
    </r>
    <r>
      <rPr>
        <b/>
        <sz val="9"/>
        <rFont val="Tw Cen MT"/>
        <family val="2"/>
      </rPr>
      <t>PRIME</t>
    </r>
    <r>
      <rPr>
        <sz val="9"/>
        <rFont val="Tw Cen MT"/>
        <family val="2"/>
      </rPr>
      <t xml:space="preserve"> (no commission CFDs-8 USD Crypto CFDs-no commission on others)</t>
    </r>
  </si>
  <si>
    <r>
      <rPr>
        <b/>
        <sz val="9"/>
        <color rgb="FF000000"/>
        <rFont val="Tw Cen MT"/>
        <family val="2"/>
      </rPr>
      <t>deposit bonus</t>
    </r>
    <r>
      <rPr>
        <sz val="9"/>
        <color rgb="FF000000"/>
        <rFont val="Tw Cen MT"/>
        <family val="2"/>
      </rPr>
      <t xml:space="preserve"> (min deposit: 500 USD- bonus up to 10000)-</t>
    </r>
    <r>
      <rPr>
        <b/>
        <sz val="9"/>
        <color rgb="FF000000"/>
        <rFont val="Tw Cen MT"/>
        <family val="2"/>
      </rPr>
      <t>loyalty program</t>
    </r>
    <r>
      <rPr>
        <sz val="9"/>
        <color rgb="FF000000"/>
        <rFont val="Tw Cen MT"/>
        <family val="2"/>
      </rPr>
      <t xml:space="preserve"> (SILVER (lots Threshold: 0-points per lo closed: 0.2)-GOLD (lots Threshold: 20-points per lo closed: 0.5)-PLATINUM (lots Threshold: 500-points per lo closed: 0.7)-DIAMOND (lots Threshold: 5000-points per lo closed: 1))</t>
    </r>
  </si>
  <si>
    <r>
      <t>loyalty program (</t>
    </r>
    <r>
      <rPr>
        <b/>
        <sz val="9"/>
        <color rgb="FF000000"/>
        <rFont val="Tw Cen MT"/>
        <family val="2"/>
      </rPr>
      <t>SILVER</t>
    </r>
    <r>
      <rPr>
        <sz val="9"/>
        <color rgb="FF000000"/>
        <rFont val="Tw Cen MT"/>
        <family val="2"/>
      </rPr>
      <t xml:space="preserve"> (lots Threshold: 0-points per lo closed: 0.2)-</t>
    </r>
    <r>
      <rPr>
        <b/>
        <sz val="9"/>
        <color rgb="FF000000"/>
        <rFont val="Tw Cen MT"/>
        <family val="2"/>
      </rPr>
      <t>GOLD</t>
    </r>
    <r>
      <rPr>
        <sz val="9"/>
        <color rgb="FF000000"/>
        <rFont val="Tw Cen MT"/>
        <family val="2"/>
      </rPr>
      <t xml:space="preserve"> (lots Threshold: 20-points per lo closed: 0.5)-</t>
    </r>
    <r>
      <rPr>
        <b/>
        <sz val="9"/>
        <color rgb="FF000000"/>
        <rFont val="Tw Cen MT"/>
        <family val="2"/>
      </rPr>
      <t>PLATINUM</t>
    </r>
    <r>
      <rPr>
        <sz val="9"/>
        <color rgb="FF000000"/>
        <rFont val="Tw Cen MT"/>
        <family val="2"/>
      </rPr>
      <t xml:space="preserve"> (lots Threshold: 500-points per lo closed: 0.7)-</t>
    </r>
    <r>
      <rPr>
        <b/>
        <sz val="9"/>
        <color rgb="FF000000"/>
        <rFont val="Tw Cen MT"/>
        <family val="2"/>
      </rPr>
      <t>DIAMOND</t>
    </r>
    <r>
      <rPr>
        <sz val="9"/>
        <color rgb="FF000000"/>
        <rFont val="Tw Cen MT"/>
        <family val="2"/>
      </rPr>
      <t xml:space="preserve"> (lots Threshold: 5000-points per lo closed: 1))</t>
    </r>
  </si>
  <si>
    <t>LOCAL DEPOSITOR (RIAL)/CRYPTOCURRENCY</t>
  </si>
  <si>
    <t xml:space="preserve">WELL COME BONUSE (30 USD)-deposit bonus-loyalty program </t>
  </si>
  <si>
    <t>Company History and Work Experience--Regulated by (FSA)</t>
  </si>
  <si>
    <t>iran</t>
  </si>
  <si>
    <t>FOREX-SHARES-METALS-COMMODITIES-CRYPTO-INDICES</t>
  </si>
  <si>
    <t>BANK WIRE TRANSFER-CREDIT CARDS-E-WALLETS-CRYPTO</t>
  </si>
  <si>
    <t>2010/Cyprus</t>
  </si>
  <si>
    <t>Middle East</t>
  </si>
  <si>
    <t>orbexforex.com</t>
  </si>
  <si>
    <t>more than 200 k</t>
  </si>
  <si>
    <t>FIX API/MetaTrader 4</t>
  </si>
  <si>
    <t>TURBO/STARTER/PREMIUM/Ultimate</t>
  </si>
  <si>
    <t>TURBO (50 USD)/STARTER(50 USD)/PREMIUM (300 USD)/Ultimate (2500 USD)</t>
  </si>
  <si>
    <t>TURBO(UP TO 1:500)/STARTER (UP TO 1:500)/PREMIUM (UP TO 1:500)/Ultimate (UP TO 1:500)</t>
  </si>
  <si>
    <t>TURBO (HAS COMMISSION) /STARTER (HAS COMMISSION)/PREMIUM (NO COMMISION)/Ultimate (3 USD)</t>
  </si>
  <si>
    <t>Nowruz  BONUS</t>
  </si>
  <si>
    <t>Nowruz  BONUS (30٪from the first deposit up to 3000 USD)</t>
  </si>
  <si>
    <t>ONLINE CHAT-EMAIL-TELEGRAM-TELEPHONE (SUPPORT FARSI LANGUAGE)</t>
  </si>
  <si>
    <t>Free Forex signals-One million dollar insurance for Iranian traders-Safe deposit and withdrawal of Rials</t>
  </si>
  <si>
    <t xml:space="preserve">Windsor : ZERO </t>
  </si>
  <si>
    <t>5,000oz/0.01</t>
  </si>
  <si>
    <t>Contract Size/Pip</t>
  </si>
  <si>
    <t>10 Contracts/0.01</t>
  </si>
  <si>
    <t>Windsor : PRIME</t>
  </si>
  <si>
    <t>Orbex : Starter</t>
  </si>
  <si>
    <t xml:space="preserve">orbex : Ultimate </t>
  </si>
  <si>
    <t>Roboforex</t>
  </si>
  <si>
    <t xml:space="preserve">Roboforex : PRIME </t>
  </si>
  <si>
    <t xml:space="preserve">Roboforex : PRO </t>
  </si>
  <si>
    <t>Roboforex : ECN</t>
  </si>
  <si>
    <t xml:space="preserve">Commissions per lot </t>
  </si>
  <si>
    <t>5000 Oz/0.01</t>
  </si>
  <si>
    <t>Roboforex: PRO.cent</t>
  </si>
  <si>
    <t>2009/Belize</t>
  </si>
  <si>
    <t>roboforex.com</t>
  </si>
  <si>
    <t>40 k</t>
  </si>
  <si>
    <t>PRIME (10 USD) /ECN (10 USD)/PRO CENT (10 USD)/PRO (10 USD)/R StocksTrader (100 USD)</t>
  </si>
  <si>
    <t>PRIME/ECN/PRO CENT/PRO/R StocksTrader</t>
  </si>
  <si>
    <t>PRIME (1:500)/ECN (1:500)/PRO CENT (1:2000)/PRO (1:2000)/R StocksTrader (1:300)</t>
  </si>
  <si>
    <t>Not available</t>
  </si>
  <si>
    <t>Welcome Bonus/Withdrawal Without Commission/Up to 10% on Account Balance/Cashback (Rebates)/</t>
  </si>
  <si>
    <t>Welcome Bonus (30USD/ProCent, Pro)--Up to 10% on Account Balance (Trading volume in lots: 1-10=2.5%/10-1000=5%/MORE THAN 1000= 10%)</t>
  </si>
  <si>
    <t>0% Commission*
for Depositing and Withdrawing--Local Bank Transfer/AstroPay/Skrill/Neteller/Perfect Money/STICPAY/VISA/MasterCard/JCB/CUP/Western Union/QR &amp; Vouchers</t>
  </si>
  <si>
    <t xml:space="preserve">
Pro-PRO CENT (Fixed Rebates Payout--The commission amount depends on the chosen trading instrument.)/ PRIME -ECN (10 - 1,000 lots (5٪)1,000 - 3,000 lots(7٪) more than 3,000 lots (10٪)</t>
  </si>
  <si>
    <t>ONLINE CHAT-TELEGRAM-WHATS APP-TELEPHONE-SKYPE</t>
  </si>
  <si>
    <t>CopyFX-Regulated by (FSA)-Free VPS server</t>
  </si>
  <si>
    <t xml:space="preserve">Bitcoin    vs. USD </t>
  </si>
  <si>
    <t xml:space="preserve">Ethereum  vs. USD </t>
  </si>
  <si>
    <t xml:space="preserve">BCH vs. USD </t>
  </si>
  <si>
    <t xml:space="preserve">Litecoin vs. USD </t>
  </si>
  <si>
    <t xml:space="preserve">Ripple  vs. USD </t>
  </si>
  <si>
    <t xml:space="preserve">1 BTC/100000 </t>
  </si>
  <si>
    <t>1 ETH/1000</t>
  </si>
  <si>
    <t xml:space="preserve">1 BCH/1000 </t>
  </si>
  <si>
    <t>1 LTC/1000</t>
  </si>
  <si>
    <t>1 XRP/10</t>
  </si>
  <si>
    <t>BCH</t>
  </si>
  <si>
    <t>Litecoin</t>
  </si>
  <si>
    <t>not available</t>
  </si>
  <si>
    <t xml:space="preserve">Litecoin  vs. USD </t>
  </si>
  <si>
    <t xml:space="preserve"> Roboforex </t>
  </si>
  <si>
    <t xml:space="preserve">NOT offer cryptocurrency </t>
  </si>
  <si>
    <t xml:space="preserve">Bitcoin  vs. USD </t>
  </si>
  <si>
    <t>Ethereum vs. USD</t>
  </si>
  <si>
    <t>BCH vs. USD</t>
  </si>
  <si>
    <t>Litecoin vs. USD</t>
  </si>
  <si>
    <t>Ripple  vs. USD</t>
  </si>
  <si>
    <t xml:space="preserve"> IFC markets (14 Cryptocurrencies )-CFDs </t>
  </si>
  <si>
    <t>Otet (13 Cryptocurrencies)</t>
  </si>
  <si>
    <t>Windsor (5 Cryptocurrencies)</t>
  </si>
  <si>
    <t xml:space="preserve"> Orbex (11 Cryptocurrencies )CFDs</t>
  </si>
  <si>
    <t>Errante</t>
  </si>
  <si>
    <t>ForexChief</t>
  </si>
  <si>
    <t>Eplanet</t>
  </si>
  <si>
    <t>2018/Cyprus</t>
  </si>
  <si>
    <t>errante.com</t>
  </si>
  <si>
    <t xml:space="preserve">
MT4- MT5- C-Trader</t>
  </si>
  <si>
    <t>standard/Premium/VIP/Tailor Mode</t>
  </si>
  <si>
    <t>Standard (50 USD)/Premium(1000 USD)/VIP(5000 USD)/Tailor Mode(1500 USD)</t>
  </si>
  <si>
    <t>Standard (1:1000)/Premium(1:1000)/VIP(1:1000)/Tailor Mode(1:1000)</t>
  </si>
  <si>
    <t>Standard (NO COMMISION)/Premium(NO COMMISION)/VIP(3 USD)/Tailor Mode(3 USD)</t>
  </si>
  <si>
    <t>FOREX-SHARES-METALS-ENERGY AND COMMODITIES-CRYPTO-INDICES</t>
  </si>
  <si>
    <t>loyalty bonus-Nowruz compeition</t>
  </si>
  <si>
    <t>LOYALTY PROGRAM (?)</t>
  </si>
  <si>
    <t>BANK WIRE TRANSFER-LOCAL DEPOSITOR (RIAL)/CRYPTOCURRENCY</t>
  </si>
  <si>
    <t>RIAL deposit and withdrawal-copytrade</t>
  </si>
  <si>
    <t>2014/Singapore</t>
  </si>
  <si>
    <t>www.xchief.com</t>
  </si>
  <si>
    <t>MetaTrader 4/5 platform for Windows 7-MT4- MT5</t>
  </si>
  <si>
    <t>CENT/Classic+/DirectFX/xPRIME</t>
  </si>
  <si>
    <t>CENT (No)/Classic+ ($10 (or equivalent))/DirectFX ($50 (or equivalent))/xPRIME ($2000 (or equivalent))</t>
  </si>
  <si>
    <t>CENT (1:500)/Classic+ (1:1000)/DirectFX (1:1000)/xPRIME (1:1000)</t>
  </si>
  <si>
    <t>CENT (No)/Classic+ (No)/DirectFX ($2.5 / €2.5 / £2.5)/xPRIME ($3 / €3 / £3 / ₣3 / ¥500)</t>
  </si>
  <si>
    <t xml:space="preserve">
$1000 for New Investment Fund-
Welcome Bonus up to $500-
$100 No-Deposit Bonus-
Loyalty Pro</t>
  </si>
  <si>
    <r>
      <t xml:space="preserve">
$1000 for New Investment Fund </t>
    </r>
    <r>
      <rPr>
        <b/>
        <sz val="10"/>
        <rFont val="Tw Cen MT"/>
        <family val="2"/>
      </rPr>
      <t>(must verify personal data and add at least $100 to the fund)</t>
    </r>
    <r>
      <rPr>
        <sz val="10"/>
        <rFont val="Tw Cen MT"/>
        <family val="2"/>
      </rPr>
      <t xml:space="preserve">-
Welcome Bonus up to $500 </t>
    </r>
    <r>
      <rPr>
        <b/>
        <sz val="10"/>
        <rFont val="Tw Cen MT"/>
        <family val="2"/>
      </rPr>
      <t>(only for Classic+, DirectFX or xPRIME accounts)</t>
    </r>
    <r>
      <rPr>
        <sz val="10"/>
        <rFont val="Tw Cen MT"/>
        <family val="2"/>
      </rPr>
      <t>-
$100 No-Deposit Bonus</t>
    </r>
    <r>
      <rPr>
        <b/>
        <sz val="10"/>
        <rFont val="Tw Cen MT"/>
        <family val="2"/>
      </rPr>
      <t xml:space="preserve"> (only for DirectFX and Classic+ and just with mobile application)</t>
    </r>
    <r>
      <rPr>
        <sz val="10"/>
        <rFont val="Tw Cen MT"/>
        <family val="2"/>
      </rPr>
      <t xml:space="preserve">-
Loyalty Pro </t>
    </r>
    <r>
      <rPr>
        <b/>
        <sz val="10"/>
        <rFont val="Tw Cen MT"/>
        <family val="2"/>
      </rPr>
      <t>(30% account insurance/25% Bonus)</t>
    </r>
  </si>
  <si>
    <t>Loyalty Pro (30% account insurance-25% Bonus)</t>
  </si>
  <si>
    <t>IRAN LOCAL PAYMENTS-BANK WIRE TRANSFER-CREDIT CARDS-E-WALLETS-CRYPTO</t>
  </si>
  <si>
    <r>
      <t>IB Pro (beginner (</t>
    </r>
    <r>
      <rPr>
        <b/>
        <sz val="10"/>
        <rFont val="Tw Cen MT"/>
        <family val="2"/>
      </rPr>
      <t>for different accounts from 0.5 to 4 USD</t>
    </r>
    <r>
      <rPr>
        <sz val="10"/>
        <rFont val="Tw Cen MT"/>
        <family val="2"/>
      </rPr>
      <t xml:space="preserve"> )-silver (</t>
    </r>
    <r>
      <rPr>
        <b/>
        <sz val="10"/>
        <rFont val="Tw Cen MT"/>
        <family val="2"/>
      </rPr>
      <t>for different accounts from 1 to 8 USD</t>
    </r>
    <r>
      <rPr>
        <sz val="10"/>
        <rFont val="Tw Cen MT"/>
        <family val="2"/>
      </rPr>
      <t>)-gold (</t>
    </r>
    <r>
      <rPr>
        <b/>
        <sz val="10"/>
        <rFont val="Tw Cen MT"/>
        <family val="2"/>
      </rPr>
      <t>for different accounts from 1.5 to12 USD</t>
    </r>
    <r>
      <rPr>
        <sz val="10"/>
        <rFont val="Tw Cen MT"/>
        <family val="2"/>
      </rPr>
      <t>)-platinum (</t>
    </r>
    <r>
      <rPr>
        <b/>
        <sz val="10"/>
        <rFont val="Tw Cen MT"/>
        <family val="2"/>
      </rPr>
      <t>for different accounts from 1 to15 USD</t>
    </r>
    <r>
      <rPr>
        <sz val="10"/>
        <rFont val="Tw Cen MT"/>
        <family val="2"/>
      </rPr>
      <t>))--Ambassador Pro (beginner-silver-gold-platinum)</t>
    </r>
  </si>
  <si>
    <t>ONLINE CHAT-EMAIL-FACEBOOK-TELEGRAM-TELEPHONE (SUPPORT FARSI LANGUAGE)</t>
  </si>
  <si>
    <t>IRAN LOCAL PAYMENTS-$100 No-Deposit Bonus- Has a International Brokerage and Clearing House License</t>
  </si>
  <si>
    <t>ForexChief: CENT</t>
  </si>
  <si>
    <t>ForexChief : CLASSIC+</t>
  </si>
  <si>
    <t>ForexChief : xPRIM</t>
  </si>
  <si>
    <t>ForexChief (5 Cryptocurrencies)</t>
  </si>
  <si>
    <t>BCHUSD</t>
  </si>
  <si>
    <t>BTCUSD</t>
  </si>
  <si>
    <t>ETHUSD</t>
  </si>
  <si>
    <t>LTCUSD</t>
  </si>
  <si>
    <t>XRPUSD</t>
  </si>
  <si>
    <t>1 BTC/0.001</t>
  </si>
  <si>
    <t>1 BTC/1</t>
  </si>
  <si>
    <t>1 ETH/0.01</t>
  </si>
  <si>
    <t>10 LTC/0.001</t>
  </si>
  <si>
    <t>1 000 XRP/0.0001</t>
  </si>
  <si>
    <t>eplanetbrokers.com</t>
  </si>
  <si>
    <t>2006/Fomboni</t>
  </si>
  <si>
    <t xml:space="preserve">
MT5- C-Trader</t>
  </si>
  <si>
    <t>STANDARD-ECN-ECN PRO-GOLD SPECIAL (MT5)/STANDARD-ECN-ECN PRO (C-TRADER)</t>
  </si>
  <si>
    <t>STANDARD-ECN-ECN PRO-GOLD SPECIAL (UP TO 500)/STANDARD-ECN-ECN PRO (UP TO 500)</t>
  </si>
  <si>
    <t>STANDARD (NO COMMISSION)-ECN (5 USD)-ECN PRO (4 USD)-GOLD SPECIAL (8 USD)/STANDARD (NO COMMISSION)-ECN (5 USD)-ECN PRO (4 USD)</t>
  </si>
  <si>
    <t>30% bonus up to $2000 is offered to customers after the first deposit-</t>
  </si>
  <si>
    <t>30% bonus up to $2000 is offered to customers after the first deposit-loyalty bonus</t>
  </si>
  <si>
    <t>IRAN LOCAL PAYMENTS</t>
  </si>
  <si>
    <t>ONLINE CHAT-EMAIL-FACEBOOK-TELEGRAM-TELEPHONE- (SUPPORT FARSI LANGUAGE)</t>
  </si>
  <si>
    <t xml:space="preserve">Eplanet : STANDARD </t>
  </si>
  <si>
    <t>STANDARD(100 USD)-ECN (500 USD)-ECN PRO (5000 USD)-GOLD SPECIAL (500 USD)/STANDARD  (100 USD)-ECN  (500 USD)-ECN PRO (5000 USD)</t>
  </si>
  <si>
    <t>Eplanet (29 Cryptocurrencies)</t>
  </si>
  <si>
    <t>Trade forex and cryptos on the to separate platforms professionally designed for each with low commissions - Quick execution of trades with low spreads - Deposits and withdrawals with crypto</t>
  </si>
  <si>
    <t>WM Markets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</si>
</sst>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[$$-409]#,##0.00"/>
  </numFmts>
  <fonts count="25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0"/>
      <color rgb="FF000000"/>
      <name val="Tw Cen MT"/>
      <family val="2"/>
    </font>
    <font>
      <sz val="9"/>
      <name val="Tw Cen MT"/>
      <family val="2"/>
    </font>
    <font>
      <b/>
      <sz val="9"/>
      <name val="Tw Cen MT"/>
      <family val="2"/>
    </font>
    <font>
      <b/>
      <sz val="8"/>
      <color theme="0"/>
      <name val="Tw Cen MT"/>
      <family val="2"/>
    </font>
    <font>
      <sz val="9"/>
      <color rgb="FF000000"/>
      <name val="Tw Cen MT"/>
      <family val="2"/>
    </font>
    <font>
      <sz val="8"/>
      <color rgb="FF000000"/>
      <name val="Segoe UI"/>
      <family val="2"/>
    </font>
    <font>
      <b/>
      <sz val="18"/>
      <color theme="0"/>
      <name val="Tw Cen MT"/>
      <family val="2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FF0000"/>
      <name val="Calibri"/>
      <family val="2"/>
      <charset val="1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rgb="FF6A78D1"/>
      <name val="Calibri"/>
      <family val="2"/>
      <scheme val="minor"/>
    </font>
    <font>
      <sz val="11"/>
      <color theme="0"/>
      <name val="Calibri"/>
      <family val="2"/>
      <charset val="1"/>
      <scheme val="minor"/>
    </font>
    <font>
      <sz val="10"/>
      <color rgb="FF00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w Cen MT"/>
      <family val="2"/>
    </font>
    <font>
      <sz val="10"/>
      <name val="Tw Cen MT"/>
      <family val="2"/>
    </font>
    <font>
      <b/>
      <sz val="10"/>
      <name val="Tw Cen MT"/>
      <family val="2"/>
    </font>
  </fonts>
  <fills count="14">
    <fill>
      <patternFill patternType="none"/>
    </fill>
    <fill>
      <patternFill patternType="gray125"/>
    </fill>
    <fill>
      <patternFill patternType="solid">
        <fgColor rgb="FF6A78D1"/>
        <bgColor indexed="64"/>
      </patternFill>
    </fill>
    <fill>
      <patternFill patternType="solid">
        <fgColor rgb="FFDFE3EB"/>
        <bgColor indexed="64"/>
      </patternFill>
    </fill>
    <fill>
      <patternFill patternType="solid">
        <fgColor rgb="FFFFC7CE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8CCD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rgb="FF7C98B6"/>
      </left>
      <right style="thin">
        <color rgb="FF7C98B6"/>
      </right>
      <top style="thin">
        <color rgb="FF7C98B6"/>
      </top>
      <bottom style="thin">
        <color rgb="FF7C98B6"/>
      </bottom>
      <diagonal/>
    </border>
    <border>
      <left style="thin">
        <color theme="0"/>
      </left>
      <right style="thin">
        <color theme="0"/>
      </right>
      <top/>
      <bottom style="thin">
        <color rgb="FF7C98B6"/>
      </bottom>
      <diagonal/>
    </border>
    <border>
      <left style="thin">
        <color theme="0"/>
      </left>
      <right/>
      <top/>
      <bottom style="thin">
        <color rgb="FF7C98B6"/>
      </bottom>
      <diagonal/>
    </border>
    <border>
      <left/>
      <right style="thin">
        <color theme="0"/>
      </right>
      <top/>
      <bottom style="thin">
        <color rgb="FF7C98B6"/>
      </bottom>
      <diagonal/>
    </border>
    <border>
      <left/>
      <right style="thin">
        <color rgb="FF7C98B6"/>
      </right>
      <top style="thin">
        <color rgb="FF7C98B6"/>
      </top>
      <bottom style="thin">
        <color rgb="FF7C98B6"/>
      </bottom>
      <diagonal/>
    </border>
    <border>
      <left/>
      <right style="thin">
        <color rgb="FF7C98B6"/>
      </right>
      <top style="thin">
        <color rgb="FF7C98B6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C98B6"/>
      </left>
      <right style="thin">
        <color rgb="FF7C98B6"/>
      </right>
      <top style="thin">
        <color rgb="FF7C98B6"/>
      </top>
      <bottom/>
      <diagonal/>
    </border>
    <border>
      <left style="thin">
        <color rgb="FF7C98B6"/>
      </left>
      <right style="thin">
        <color rgb="FF7C98B6"/>
      </right>
      <top/>
      <bottom style="thin">
        <color rgb="FF7C98B6"/>
      </bottom>
      <diagonal/>
    </border>
    <border>
      <left/>
      <right style="thin">
        <color rgb="FF7C98B6"/>
      </right>
      <top/>
      <bottom style="thin">
        <color rgb="FF7C98B6"/>
      </bottom>
      <diagonal/>
    </border>
    <border>
      <left/>
      <right/>
      <top/>
      <bottom style="thin">
        <color rgb="FF7C98B6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rgb="FF7C98B6"/>
      </left>
      <right/>
      <top style="thin">
        <color rgb="FF7C98B6"/>
      </top>
      <bottom style="thin">
        <color rgb="FF7C98B6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9" fillId="4" borderId="0" applyNumberFormat="0" applyBorder="0" applyAlignment="0" applyProtection="0"/>
    <xf numFmtId="0" fontId="16" fillId="0" borderId="0"/>
  </cellStyleXfs>
  <cellXfs count="112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right" vertical="top" wrapText="1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0" fillId="5" borderId="0" xfId="1" applyFont="1" applyFill="1" applyAlignment="1">
      <alignment horizontal="center" vertical="center"/>
    </xf>
    <xf numFmtId="0" fontId="9" fillId="6" borderId="0" xfId="1" applyFill="1" applyAlignment="1">
      <alignment horizontal="center" vertical="center"/>
    </xf>
    <xf numFmtId="0" fontId="16" fillId="6" borderId="0" xfId="2" applyFill="1"/>
    <xf numFmtId="0" fontId="16" fillId="6" borderId="0" xfId="2" applyFill="1" applyAlignment="1">
      <alignment horizontal="center" vertical="center"/>
    </xf>
    <xf numFmtId="165" fontId="11" fillId="8" borderId="7" xfId="2" applyNumberFormat="1" applyFont="1" applyFill="1" applyBorder="1" applyAlignment="1">
      <alignment horizontal="center" vertical="center"/>
    </xf>
    <xf numFmtId="165" fontId="11" fillId="9" borderId="7" xfId="2" applyNumberFormat="1" applyFont="1" applyFill="1" applyBorder="1" applyAlignment="1">
      <alignment horizontal="center" vertical="center"/>
    </xf>
    <xf numFmtId="165" fontId="16" fillId="6" borderId="0" xfId="2" applyNumberFormat="1" applyFill="1" applyAlignment="1">
      <alignment horizontal="center" vertical="center"/>
    </xf>
    <xf numFmtId="16" fontId="16" fillId="6" borderId="0" xfId="2" quotePrefix="1" applyNumberFormat="1" applyFill="1" applyAlignment="1">
      <alignment horizontal="center" vertical="center"/>
    </xf>
    <xf numFmtId="165" fontId="11" fillId="6" borderId="7" xfId="2" applyNumberFormat="1" applyFont="1" applyFill="1" applyBorder="1" applyAlignment="1">
      <alignment horizontal="center" vertical="center"/>
    </xf>
    <xf numFmtId="165" fontId="11" fillId="6" borderId="0" xfId="2" applyNumberFormat="1" applyFont="1" applyFill="1" applyAlignment="1">
      <alignment horizontal="center" vertical="center"/>
    </xf>
    <xf numFmtId="165" fontId="15" fillId="6" borderId="0" xfId="2" applyNumberFormat="1" applyFont="1" applyFill="1" applyAlignment="1">
      <alignment horizontal="center" vertical="center"/>
    </xf>
    <xf numFmtId="0" fontId="14" fillId="6" borderId="0" xfId="2" applyFont="1" applyFill="1" applyAlignment="1">
      <alignment horizontal="center" vertical="center"/>
    </xf>
    <xf numFmtId="0" fontId="11" fillId="6" borderId="0" xfId="2" applyFont="1" applyFill="1" applyAlignment="1">
      <alignment horizontal="center" vertical="center"/>
    </xf>
    <xf numFmtId="0" fontId="16" fillId="6" borderId="0" xfId="2" quotePrefix="1" applyFill="1" applyAlignment="1">
      <alignment horizontal="center" vertical="center"/>
    </xf>
    <xf numFmtId="165" fontId="11" fillId="10" borderId="7" xfId="2" applyNumberFormat="1" applyFont="1" applyFill="1" applyBorder="1" applyAlignment="1">
      <alignment horizontal="center" vertical="center"/>
    </xf>
    <xf numFmtId="0" fontId="11" fillId="6" borderId="0" xfId="2" applyFont="1" applyFill="1"/>
    <xf numFmtId="0" fontId="16" fillId="6" borderId="8" xfId="2" applyFill="1" applyBorder="1" applyAlignment="1">
      <alignment horizontal="center" vertical="center"/>
    </xf>
    <xf numFmtId="0" fontId="16" fillId="6" borderId="7" xfId="2" applyFill="1" applyBorder="1" applyAlignment="1">
      <alignment horizontal="center" vertical="center"/>
    </xf>
    <xf numFmtId="0" fontId="16" fillId="8" borderId="0" xfId="2" applyFill="1" applyAlignment="1">
      <alignment horizontal="center" vertical="center"/>
    </xf>
    <xf numFmtId="0" fontId="16" fillId="6" borderId="8" xfId="2" applyFill="1" applyBorder="1"/>
    <xf numFmtId="0" fontId="9" fillId="6" borderId="8" xfId="1" applyFill="1" applyBorder="1" applyAlignment="1">
      <alignment horizontal="center" vertical="center"/>
    </xf>
    <xf numFmtId="0" fontId="16" fillId="8" borderId="8" xfId="2" applyFill="1" applyBorder="1" applyAlignment="1">
      <alignment horizontal="center" vertical="center"/>
    </xf>
    <xf numFmtId="0" fontId="9" fillId="11" borderId="0" xfId="1" applyFill="1" applyAlignment="1">
      <alignment horizontal="center" vertical="center"/>
    </xf>
    <xf numFmtId="0" fontId="16" fillId="11" borderId="0" xfId="2" applyFill="1"/>
    <xf numFmtId="0" fontId="9" fillId="2" borderId="7" xfId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/>
    </xf>
    <xf numFmtId="0" fontId="17" fillId="2" borderId="0" xfId="2" applyFont="1" applyFill="1"/>
    <xf numFmtId="0" fontId="10" fillId="2" borderId="7" xfId="2" applyFont="1" applyFill="1" applyBorder="1" applyAlignment="1">
      <alignment horizontal="center" vertical="center"/>
    </xf>
    <xf numFmtId="0" fontId="18" fillId="6" borderId="0" xfId="2" applyFont="1" applyFill="1"/>
    <xf numFmtId="0" fontId="18" fillId="6" borderId="0" xfId="2" applyFont="1" applyFill="1" applyAlignment="1">
      <alignment horizontal="center" vertical="center"/>
    </xf>
    <xf numFmtId="0" fontId="16" fillId="2" borderId="7" xfId="2" applyFill="1" applyBorder="1"/>
    <xf numFmtId="0" fontId="10" fillId="2" borderId="7" xfId="2" applyFont="1" applyFill="1" applyBorder="1" applyAlignment="1">
      <alignment horizontal="center"/>
    </xf>
    <xf numFmtId="0" fontId="16" fillId="6" borderId="0" xfId="2" applyFill="1" applyAlignment="1">
      <alignment horizontal="center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6" fillId="6" borderId="7" xfId="2" applyFill="1" applyBorder="1"/>
    <xf numFmtId="0" fontId="16" fillId="0" borderId="0" xfId="2" applyAlignment="1">
      <alignment horizontal="center" vertical="center"/>
    </xf>
    <xf numFmtId="0" fontId="16" fillId="0" borderId="0" xfId="2"/>
    <xf numFmtId="0" fontId="12" fillId="7" borderId="0" xfId="1" applyFont="1" applyFill="1" applyAlignment="1">
      <alignment horizontal="center" vertical="center"/>
    </xf>
    <xf numFmtId="0" fontId="12" fillId="11" borderId="0" xfId="1" applyFont="1" applyFill="1" applyAlignment="1">
      <alignment horizontal="center" vertical="center"/>
    </xf>
    <xf numFmtId="0" fontId="13" fillId="6" borderId="0" xfId="1" applyFont="1" applyFill="1" applyAlignment="1">
      <alignment horizontal="center" vertical="center"/>
    </xf>
    <xf numFmtId="0" fontId="1" fillId="6" borderId="0" xfId="2" applyFont="1" applyFill="1" applyAlignment="1">
      <alignment horizontal="center" vertical="center"/>
    </xf>
    <xf numFmtId="0" fontId="10" fillId="7" borderId="0" xfId="1" applyFont="1" applyFill="1" applyAlignment="1">
      <alignment horizontal="center" vertical="center"/>
    </xf>
    <xf numFmtId="0" fontId="11" fillId="6" borderId="7" xfId="2" applyFont="1" applyFill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6" borderId="8" xfId="2" applyFont="1" applyFill="1" applyBorder="1" applyAlignment="1">
      <alignment horizontal="center" vertical="center"/>
    </xf>
    <xf numFmtId="0" fontId="10" fillId="11" borderId="0" xfId="1" applyFont="1" applyFill="1" applyAlignment="1">
      <alignment horizontal="center" vertical="center"/>
    </xf>
    <xf numFmtId="0" fontId="0" fillId="0" borderId="8" xfId="0" applyBorder="1" applyAlignment="1">
      <alignment horizontal="left" vertical="top"/>
    </xf>
    <xf numFmtId="0" fontId="18" fillId="0" borderId="7" xfId="2" applyFont="1" applyBorder="1"/>
    <xf numFmtId="0" fontId="0" fillId="0" borderId="7" xfId="0" applyBorder="1" applyAlignment="1">
      <alignment horizontal="left" vertical="top"/>
    </xf>
    <xf numFmtId="0" fontId="12" fillId="7" borderId="17" xfId="1" applyFont="1" applyFill="1" applyBorder="1" applyAlignment="1">
      <alignment horizontal="center" vertical="center"/>
    </xf>
    <xf numFmtId="0" fontId="13" fillId="6" borderId="17" xfId="1" applyFont="1" applyFill="1" applyBorder="1" applyAlignment="1">
      <alignment horizontal="center" vertical="center"/>
    </xf>
    <xf numFmtId="0" fontId="16" fillId="6" borderId="17" xfId="2" applyFill="1" applyBorder="1" applyAlignment="1">
      <alignment horizontal="center" vertical="center"/>
    </xf>
    <xf numFmtId="0" fontId="16" fillId="6" borderId="18" xfId="2" applyFill="1" applyBorder="1" applyAlignment="1">
      <alignment horizontal="center" vertical="center"/>
    </xf>
    <xf numFmtId="0" fontId="16" fillId="6" borderId="10" xfId="2" applyFill="1" applyBorder="1" applyAlignment="1">
      <alignment horizontal="center" vertical="center"/>
    </xf>
    <xf numFmtId="0" fontId="0" fillId="0" borderId="17" xfId="0" applyBorder="1" applyAlignment="1">
      <alignment horizontal="center" vertical="top"/>
    </xf>
    <xf numFmtId="165" fontId="11" fillId="10" borderId="16" xfId="2" applyNumberFormat="1" applyFont="1" applyFill="1" applyBorder="1" applyAlignment="1">
      <alignment horizontal="center" vertical="center"/>
    </xf>
    <xf numFmtId="165" fontId="11" fillId="8" borderId="16" xfId="2" applyNumberFormat="1" applyFont="1" applyFill="1" applyBorder="1" applyAlignment="1">
      <alignment horizontal="center" vertical="center"/>
    </xf>
    <xf numFmtId="0" fontId="18" fillId="6" borderId="7" xfId="2" applyFont="1" applyFill="1" applyBorder="1" applyAlignment="1">
      <alignment horizontal="center" vertical="center"/>
    </xf>
    <xf numFmtId="0" fontId="18" fillId="6" borderId="7" xfId="2" applyFont="1" applyFill="1" applyBorder="1"/>
    <xf numFmtId="0" fontId="11" fillId="12" borderId="10" xfId="2" applyFont="1" applyFill="1" applyBorder="1" applyAlignment="1">
      <alignment horizontal="center" vertical="center"/>
    </xf>
    <xf numFmtId="0" fontId="16" fillId="9" borderId="17" xfId="2" applyFill="1" applyBorder="1" applyAlignment="1">
      <alignment horizontal="center" vertical="center" readingOrder="2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0" fontId="23" fillId="0" borderId="5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3" fillId="0" borderId="12" xfId="0" applyFont="1" applyBorder="1" applyAlignment="1" applyProtection="1">
      <alignment horizontal="center" vertical="center" wrapText="1"/>
      <protection locked="0"/>
    </xf>
    <xf numFmtId="0" fontId="23" fillId="0" borderId="19" xfId="0" applyFont="1" applyBorder="1" applyAlignment="1" applyProtection="1">
      <alignment horizontal="center" vertical="center" wrapText="1"/>
      <protection locked="0"/>
    </xf>
    <xf numFmtId="16" fontId="16" fillId="0" borderId="0" xfId="2" quotePrefix="1" applyNumberFormat="1" applyAlignment="1">
      <alignment horizontal="center" vertical="center"/>
    </xf>
    <xf numFmtId="165" fontId="16" fillId="0" borderId="0" xfId="2" applyNumberFormat="1" applyAlignment="1">
      <alignment horizontal="center" vertical="center"/>
    </xf>
    <xf numFmtId="165" fontId="11" fillId="0" borderId="0" xfId="2" applyNumberFormat="1" applyFont="1" applyAlignment="1">
      <alignment horizontal="center" vertical="center"/>
    </xf>
    <xf numFmtId="0" fontId="10" fillId="0" borderId="0" xfId="2" applyFont="1" applyAlignment="1">
      <alignment horizontal="center"/>
    </xf>
    <xf numFmtId="0" fontId="16" fillId="0" borderId="16" xfId="2" applyBorder="1"/>
    <xf numFmtId="0" fontId="16" fillId="0" borderId="7" xfId="2" applyBorder="1" applyAlignment="1">
      <alignment horizontal="center" vertical="center"/>
    </xf>
    <xf numFmtId="0" fontId="10" fillId="13" borderId="7" xfId="2" applyFont="1" applyFill="1" applyBorder="1" applyAlignment="1">
      <alignment horizontal="center" vertical="center"/>
    </xf>
    <xf numFmtId="165" fontId="16" fillId="6" borderId="20" xfId="2" applyNumberFormat="1" applyFill="1" applyBorder="1" applyAlignment="1">
      <alignment horizontal="center" vertical="center"/>
    </xf>
    <xf numFmtId="165" fontId="16" fillId="6" borderId="8" xfId="2" applyNumberFormat="1" applyFill="1" applyBorder="1" applyAlignment="1">
      <alignment horizontal="center" vertical="center"/>
    </xf>
    <xf numFmtId="165" fontId="16" fillId="6" borderId="21" xfId="2" applyNumberFormat="1" applyFill="1" applyBorder="1" applyAlignment="1">
      <alignment horizontal="center" vertical="center"/>
    </xf>
    <xf numFmtId="165" fontId="16" fillId="6" borderId="22" xfId="2" applyNumberFormat="1" applyFill="1" applyBorder="1" applyAlignment="1">
      <alignment horizontal="center" vertical="center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5" xfId="0" applyFont="1" applyFill="1" applyBorder="1" applyAlignment="1" applyProtection="1">
      <alignment horizontal="center" vertical="center" wrapText="1"/>
      <protection locked="0"/>
    </xf>
    <xf numFmtId="0" fontId="3" fillId="8" borderId="12" xfId="0" applyFont="1" applyFill="1" applyBorder="1" applyAlignment="1" applyProtection="1">
      <alignment horizontal="center" vertical="center" wrapText="1"/>
      <protection locked="0"/>
    </xf>
    <xf numFmtId="0" fontId="19" fillId="8" borderId="0" xfId="0" applyFont="1" applyFill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3" fillId="8" borderId="14" xfId="0" applyFont="1" applyFill="1" applyBorder="1" applyAlignment="1" applyProtection="1">
      <alignment horizontal="center" vertical="center" wrapText="1"/>
      <protection locked="0"/>
    </xf>
    <xf numFmtId="0" fontId="3" fillId="8" borderId="13" xfId="0" applyFont="1" applyFill="1" applyBorder="1" applyAlignment="1" applyProtection="1">
      <alignment horizontal="center" vertical="center" wrapText="1"/>
      <protection locked="0"/>
    </xf>
    <xf numFmtId="0" fontId="6" fillId="8" borderId="1" xfId="0" applyFont="1" applyFill="1" applyBorder="1" applyAlignment="1" applyProtection="1">
      <alignment horizontal="center" vertical="center" wrapText="1"/>
      <protection locked="0"/>
    </xf>
  </cellXfs>
  <cellStyles count="3">
    <cellStyle name="Bad" xfId="1" builtinId="27"/>
    <cellStyle name="Normal" xfId="0" builtinId="0"/>
    <cellStyle name="Normal 2" xfId="2" xr:uid="{E9D70C8C-077F-49C6-B62C-219A0FC2583D}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w Cen MT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7C98B6"/>
        </left>
        <right style="thin">
          <color rgb="FF7C98B6"/>
        </right>
        <top style="thin">
          <color rgb="FF7C98B6"/>
        </top>
        <bottom style="thin">
          <color rgb="FF7C98B6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w Cen MT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7C98B6"/>
        </left>
        <right style="thin">
          <color rgb="FF7C98B6"/>
        </right>
        <top style="thin">
          <color rgb="FF7C98B6"/>
        </top>
        <bottom style="thin">
          <color rgb="FF7C98B6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w Cen MT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7C98B6"/>
        </left>
        <right style="thin">
          <color rgb="FF7C98B6"/>
        </right>
        <top style="thin">
          <color rgb="FF7C98B6"/>
        </top>
        <bottom style="thin">
          <color rgb="FF7C98B6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w Cen MT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7C98B6"/>
        </left>
        <right style="thin">
          <color rgb="FF7C98B6"/>
        </right>
        <top style="thin">
          <color rgb="FF7C98B6"/>
        </top>
        <bottom style="thin">
          <color rgb="FF7C98B6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w Cen MT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7C98B6"/>
        </left>
        <right style="thin">
          <color rgb="FF7C98B6"/>
        </right>
        <top style="thin">
          <color rgb="FF7C98B6"/>
        </top>
        <bottom style="thin">
          <color rgb="FF7C98B6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w Cen MT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7C98B6"/>
        </left>
        <right style="thin">
          <color rgb="FF7C98B6"/>
        </right>
        <top style="thin">
          <color rgb="FF7C98B6"/>
        </top>
        <bottom style="thin">
          <color rgb="FF7C98B6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w Cen MT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7C98B6"/>
        </left>
        <right style="thin">
          <color rgb="FF7C98B6"/>
        </right>
        <top style="thin">
          <color rgb="FF7C98B6"/>
        </top>
        <bottom style="thin">
          <color rgb="FF7C98B6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w Cen MT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7C98B6"/>
        </left>
        <right style="thin">
          <color rgb="FF7C98B6"/>
        </right>
        <top style="thin">
          <color rgb="FF7C98B6"/>
        </top>
        <bottom style="thin">
          <color rgb="FF7C98B6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w Cen MT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7C98B6"/>
        </right>
        <top style="thin">
          <color rgb="FF7C98B6"/>
        </top>
        <bottom style="thin">
          <color rgb="FF7C98B6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w Cen MT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7C98B6"/>
        </left>
        <right style="thin">
          <color rgb="FF7C98B6"/>
        </right>
        <top style="thin">
          <color rgb="FF7C98B6"/>
        </top>
        <bottom style="thin">
          <color rgb="FF7C98B6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w Cen MT"/>
        <family val="2"/>
        <scheme val="none"/>
      </font>
      <numFmt numFmtId="0" formatCode="General"/>
      <fill>
        <patternFill patternType="solid">
          <fgColor indexed="64"/>
          <bgColor rgb="FFDFE3EB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7C98B6"/>
        </right>
        <top style="thin">
          <color rgb="FF7C98B6"/>
        </top>
        <bottom style="thin">
          <color rgb="FF7C98B6"/>
        </bottom>
        <vertical/>
        <horizontal/>
      </border>
      <protection locked="1" hidden="0"/>
    </dxf>
    <dxf>
      <border outline="0">
        <top style="thin">
          <color rgb="FF7C98B6"/>
        </top>
      </border>
    </dxf>
    <dxf>
      <border outline="0">
        <left style="thin">
          <color rgb="FF7C98B6"/>
        </left>
        <bottom style="thin">
          <color rgb="FF7C98B6"/>
        </bottom>
      </border>
    </dxf>
    <dxf>
      <border outline="0">
        <bottom style="thin">
          <color rgb="FF7C98B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Tw Cen MT"/>
        <family val="2"/>
        <scheme val="none"/>
      </font>
      <fill>
        <patternFill patternType="solid">
          <fgColor indexed="64"/>
          <bgColor rgb="FF6A78D1"/>
        </patternFill>
      </fill>
      <alignment horizontal="center" vertical="center" textRotation="0" wrapText="0" indent="0" justifyLastLine="0" shrinkToFit="0" readingOrder="0"/>
      <protection locked="1" hidden="0"/>
    </dxf>
    <dxf>
      <fill>
        <patternFill>
          <bgColor rgb="FFDFE3EB"/>
        </patternFill>
      </fill>
    </dxf>
  </dxfs>
  <tableStyles count="2" defaultTableStyle="TableStyleMedium9" defaultPivotStyle="PivotStyleLight16">
    <tableStyle name="Table Style 1" pivot="0" count="1" xr9:uid="{02FD4E2A-03DC-4B4C-9BAB-F1222702A5CB}">
      <tableStyleElement type="secondRowStripe" dxfId="15"/>
    </tableStyle>
    <tableStyle name="Table Style 2" pivot="0" count="0" xr9:uid="{0F524D71-2C3A-4028-BDA0-A5CEAA61C41B}"/>
  </tableStyles>
  <colors>
    <mruColors>
      <color rgb="FF6A78D1"/>
      <color rgb="FFC8CCD0"/>
      <color rgb="FFDFE3EB"/>
      <color rgb="FFE7EAF0"/>
      <color rgb="FF7C98B6"/>
      <color rgb="FFF2547D"/>
      <color rgb="FFFF7A59"/>
      <color rgb="FF00A4BD"/>
      <color rgb="FF253342"/>
      <color rgb="FFF1F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314739</xdr:colOff>
      <xdr:row>1</xdr:row>
      <xdr:rowOff>19050</xdr:rowOff>
    </xdr:from>
    <xdr:to>
      <xdr:col>6</xdr:col>
      <xdr:colOff>497370</xdr:colOff>
      <xdr:row>1</xdr:row>
      <xdr:rowOff>474595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37522" y="250963"/>
          <a:ext cx="5052805" cy="45554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/>
        <a:lstStyle/>
        <a:p>
          <a:pPr algn="r"/>
          <a:r>
            <a:rPr lang="en-US" sz="3700">
              <a:solidFill>
                <a:srgbClr val="CED8DC"/>
              </a:solidFill>
              <a:latin typeface="Tw Cen MT" panose="020B0602020104020603" pitchFamily="34" charset="0"/>
            </a:rPr>
            <a:t>COMPETITIVE</a:t>
          </a:r>
          <a:r>
            <a:rPr lang="en-US" sz="3700" baseline="0">
              <a:solidFill>
                <a:srgbClr val="CED8DC"/>
              </a:solidFill>
              <a:latin typeface="Tw Cen MT" panose="020B0602020104020603" pitchFamily="34" charset="0"/>
            </a:rPr>
            <a:t> ANALYSIS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561975</xdr:colOff>
          <xdr:row>23</xdr:row>
          <xdr:rowOff>57150</xdr:rowOff>
        </xdr:from>
        <xdr:to>
          <xdr:col>2</xdr:col>
          <xdr:colOff>866775</xdr:colOff>
          <xdr:row>23</xdr:row>
          <xdr:rowOff>276225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561975</xdr:colOff>
          <xdr:row>23</xdr:row>
          <xdr:rowOff>57150</xdr:rowOff>
        </xdr:from>
        <xdr:to>
          <xdr:col>3</xdr:col>
          <xdr:colOff>866775</xdr:colOff>
          <xdr:row>23</xdr:row>
          <xdr:rowOff>276225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23</xdr:row>
          <xdr:rowOff>57150</xdr:rowOff>
        </xdr:from>
        <xdr:to>
          <xdr:col>4</xdr:col>
          <xdr:colOff>866775</xdr:colOff>
          <xdr:row>23</xdr:row>
          <xdr:rowOff>276225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23</xdr:row>
          <xdr:rowOff>57150</xdr:rowOff>
        </xdr:from>
        <xdr:to>
          <xdr:col>5</xdr:col>
          <xdr:colOff>866775</xdr:colOff>
          <xdr:row>23</xdr:row>
          <xdr:rowOff>276225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561975</xdr:colOff>
          <xdr:row>23</xdr:row>
          <xdr:rowOff>57150</xdr:rowOff>
        </xdr:from>
        <xdr:to>
          <xdr:col>6</xdr:col>
          <xdr:colOff>866775</xdr:colOff>
          <xdr:row>23</xdr:row>
          <xdr:rowOff>276225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561975</xdr:colOff>
          <xdr:row>18</xdr:row>
          <xdr:rowOff>57150</xdr:rowOff>
        </xdr:from>
        <xdr:to>
          <xdr:col>2</xdr:col>
          <xdr:colOff>866775</xdr:colOff>
          <xdr:row>19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561975</xdr:colOff>
          <xdr:row>18</xdr:row>
          <xdr:rowOff>57150</xdr:rowOff>
        </xdr:from>
        <xdr:to>
          <xdr:col>3</xdr:col>
          <xdr:colOff>866775</xdr:colOff>
          <xdr:row>19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18</xdr:row>
          <xdr:rowOff>57150</xdr:rowOff>
        </xdr:from>
        <xdr:to>
          <xdr:col>4</xdr:col>
          <xdr:colOff>866775</xdr:colOff>
          <xdr:row>19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18</xdr:row>
          <xdr:rowOff>57150</xdr:rowOff>
        </xdr:from>
        <xdr:to>
          <xdr:col>5</xdr:col>
          <xdr:colOff>866775</xdr:colOff>
          <xdr:row>19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561975</xdr:colOff>
          <xdr:row>18</xdr:row>
          <xdr:rowOff>57150</xdr:rowOff>
        </xdr:from>
        <xdr:to>
          <xdr:col>6</xdr:col>
          <xdr:colOff>866775</xdr:colOff>
          <xdr:row>19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561975</xdr:colOff>
          <xdr:row>20</xdr:row>
          <xdr:rowOff>57150</xdr:rowOff>
        </xdr:from>
        <xdr:to>
          <xdr:col>2</xdr:col>
          <xdr:colOff>866775</xdr:colOff>
          <xdr:row>20</xdr:row>
          <xdr:rowOff>276225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561975</xdr:colOff>
          <xdr:row>20</xdr:row>
          <xdr:rowOff>57150</xdr:rowOff>
        </xdr:from>
        <xdr:to>
          <xdr:col>3</xdr:col>
          <xdr:colOff>866775</xdr:colOff>
          <xdr:row>20</xdr:row>
          <xdr:rowOff>276225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20</xdr:row>
          <xdr:rowOff>57150</xdr:rowOff>
        </xdr:from>
        <xdr:to>
          <xdr:col>4</xdr:col>
          <xdr:colOff>866775</xdr:colOff>
          <xdr:row>20</xdr:row>
          <xdr:rowOff>276225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20</xdr:row>
          <xdr:rowOff>57150</xdr:rowOff>
        </xdr:from>
        <xdr:to>
          <xdr:col>5</xdr:col>
          <xdr:colOff>866775</xdr:colOff>
          <xdr:row>20</xdr:row>
          <xdr:rowOff>276225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561975</xdr:colOff>
          <xdr:row>20</xdr:row>
          <xdr:rowOff>57150</xdr:rowOff>
        </xdr:from>
        <xdr:to>
          <xdr:col>6</xdr:col>
          <xdr:colOff>866775</xdr:colOff>
          <xdr:row>20</xdr:row>
          <xdr:rowOff>276225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561975</xdr:colOff>
          <xdr:row>22</xdr:row>
          <xdr:rowOff>57150</xdr:rowOff>
        </xdr:from>
        <xdr:to>
          <xdr:col>2</xdr:col>
          <xdr:colOff>866775</xdr:colOff>
          <xdr:row>22</xdr:row>
          <xdr:rowOff>276225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561975</xdr:colOff>
          <xdr:row>22</xdr:row>
          <xdr:rowOff>57150</xdr:rowOff>
        </xdr:from>
        <xdr:to>
          <xdr:col>3</xdr:col>
          <xdr:colOff>866775</xdr:colOff>
          <xdr:row>22</xdr:row>
          <xdr:rowOff>276225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22</xdr:row>
          <xdr:rowOff>57150</xdr:rowOff>
        </xdr:from>
        <xdr:to>
          <xdr:col>4</xdr:col>
          <xdr:colOff>866775</xdr:colOff>
          <xdr:row>22</xdr:row>
          <xdr:rowOff>276225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22</xdr:row>
          <xdr:rowOff>57150</xdr:rowOff>
        </xdr:from>
        <xdr:to>
          <xdr:col>5</xdr:col>
          <xdr:colOff>866775</xdr:colOff>
          <xdr:row>22</xdr:row>
          <xdr:rowOff>276225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561975</xdr:colOff>
          <xdr:row>22</xdr:row>
          <xdr:rowOff>57150</xdr:rowOff>
        </xdr:from>
        <xdr:to>
          <xdr:col>6</xdr:col>
          <xdr:colOff>866775</xdr:colOff>
          <xdr:row>22</xdr:row>
          <xdr:rowOff>276225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561975</xdr:colOff>
          <xdr:row>21</xdr:row>
          <xdr:rowOff>57150</xdr:rowOff>
        </xdr:from>
        <xdr:to>
          <xdr:col>2</xdr:col>
          <xdr:colOff>866775</xdr:colOff>
          <xdr:row>21</xdr:row>
          <xdr:rowOff>276225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561975</xdr:colOff>
          <xdr:row>21</xdr:row>
          <xdr:rowOff>57150</xdr:rowOff>
        </xdr:from>
        <xdr:to>
          <xdr:col>3</xdr:col>
          <xdr:colOff>866775</xdr:colOff>
          <xdr:row>21</xdr:row>
          <xdr:rowOff>276225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21</xdr:row>
          <xdr:rowOff>57150</xdr:rowOff>
        </xdr:from>
        <xdr:to>
          <xdr:col>4</xdr:col>
          <xdr:colOff>866775</xdr:colOff>
          <xdr:row>21</xdr:row>
          <xdr:rowOff>276225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21</xdr:row>
          <xdr:rowOff>57150</xdr:rowOff>
        </xdr:from>
        <xdr:to>
          <xdr:col>5</xdr:col>
          <xdr:colOff>866775</xdr:colOff>
          <xdr:row>21</xdr:row>
          <xdr:rowOff>276225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16</xdr:row>
          <xdr:rowOff>57150</xdr:rowOff>
        </xdr:from>
        <xdr:to>
          <xdr:col>5</xdr:col>
          <xdr:colOff>866775</xdr:colOff>
          <xdr:row>16</xdr:row>
          <xdr:rowOff>276225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561975</xdr:colOff>
          <xdr:row>16</xdr:row>
          <xdr:rowOff>57150</xdr:rowOff>
        </xdr:from>
        <xdr:to>
          <xdr:col>6</xdr:col>
          <xdr:colOff>866775</xdr:colOff>
          <xdr:row>16</xdr:row>
          <xdr:rowOff>276225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16</xdr:row>
          <xdr:rowOff>57150</xdr:rowOff>
        </xdr:from>
        <xdr:to>
          <xdr:col>4</xdr:col>
          <xdr:colOff>866775</xdr:colOff>
          <xdr:row>16</xdr:row>
          <xdr:rowOff>276225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561975</xdr:colOff>
          <xdr:row>21</xdr:row>
          <xdr:rowOff>57150</xdr:rowOff>
        </xdr:from>
        <xdr:to>
          <xdr:col>6</xdr:col>
          <xdr:colOff>866775</xdr:colOff>
          <xdr:row>21</xdr:row>
          <xdr:rowOff>276225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23</xdr:row>
          <xdr:rowOff>57150</xdr:rowOff>
        </xdr:from>
        <xdr:to>
          <xdr:col>7</xdr:col>
          <xdr:colOff>866775</xdr:colOff>
          <xdr:row>23</xdr:row>
          <xdr:rowOff>276225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18</xdr:row>
          <xdr:rowOff>57150</xdr:rowOff>
        </xdr:from>
        <xdr:to>
          <xdr:col>7</xdr:col>
          <xdr:colOff>866775</xdr:colOff>
          <xdr:row>19</xdr:row>
          <xdr:rowOff>28575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20</xdr:row>
          <xdr:rowOff>57150</xdr:rowOff>
        </xdr:from>
        <xdr:to>
          <xdr:col>7</xdr:col>
          <xdr:colOff>866775</xdr:colOff>
          <xdr:row>20</xdr:row>
          <xdr:rowOff>276225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22</xdr:row>
          <xdr:rowOff>57150</xdr:rowOff>
        </xdr:from>
        <xdr:to>
          <xdr:col>7</xdr:col>
          <xdr:colOff>866775</xdr:colOff>
          <xdr:row>22</xdr:row>
          <xdr:rowOff>276225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16</xdr:row>
          <xdr:rowOff>57150</xdr:rowOff>
        </xdr:from>
        <xdr:to>
          <xdr:col>7</xdr:col>
          <xdr:colOff>866775</xdr:colOff>
          <xdr:row>16</xdr:row>
          <xdr:rowOff>276225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21</xdr:row>
          <xdr:rowOff>57150</xdr:rowOff>
        </xdr:from>
        <xdr:to>
          <xdr:col>7</xdr:col>
          <xdr:colOff>866775</xdr:colOff>
          <xdr:row>21</xdr:row>
          <xdr:rowOff>276225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561975</xdr:colOff>
          <xdr:row>23</xdr:row>
          <xdr:rowOff>57150</xdr:rowOff>
        </xdr:from>
        <xdr:to>
          <xdr:col>8</xdr:col>
          <xdr:colOff>866775</xdr:colOff>
          <xdr:row>23</xdr:row>
          <xdr:rowOff>276225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561975</xdr:colOff>
          <xdr:row>18</xdr:row>
          <xdr:rowOff>57150</xdr:rowOff>
        </xdr:from>
        <xdr:to>
          <xdr:col>8</xdr:col>
          <xdr:colOff>866775</xdr:colOff>
          <xdr:row>19</xdr:row>
          <xdr:rowOff>28575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561975</xdr:colOff>
          <xdr:row>20</xdr:row>
          <xdr:rowOff>57150</xdr:rowOff>
        </xdr:from>
        <xdr:to>
          <xdr:col>8</xdr:col>
          <xdr:colOff>866775</xdr:colOff>
          <xdr:row>20</xdr:row>
          <xdr:rowOff>276225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561975</xdr:colOff>
          <xdr:row>22</xdr:row>
          <xdr:rowOff>57150</xdr:rowOff>
        </xdr:from>
        <xdr:to>
          <xdr:col>8</xdr:col>
          <xdr:colOff>866775</xdr:colOff>
          <xdr:row>22</xdr:row>
          <xdr:rowOff>276225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561975</xdr:colOff>
          <xdr:row>16</xdr:row>
          <xdr:rowOff>57150</xdr:rowOff>
        </xdr:from>
        <xdr:to>
          <xdr:col>8</xdr:col>
          <xdr:colOff>866775</xdr:colOff>
          <xdr:row>16</xdr:row>
          <xdr:rowOff>276225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561975</xdr:colOff>
          <xdr:row>21</xdr:row>
          <xdr:rowOff>57150</xdr:rowOff>
        </xdr:from>
        <xdr:to>
          <xdr:col>8</xdr:col>
          <xdr:colOff>866775</xdr:colOff>
          <xdr:row>21</xdr:row>
          <xdr:rowOff>276225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561975</xdr:colOff>
          <xdr:row>23</xdr:row>
          <xdr:rowOff>57150</xdr:rowOff>
        </xdr:from>
        <xdr:to>
          <xdr:col>9</xdr:col>
          <xdr:colOff>866775</xdr:colOff>
          <xdr:row>23</xdr:row>
          <xdr:rowOff>276225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561975</xdr:colOff>
          <xdr:row>18</xdr:row>
          <xdr:rowOff>57150</xdr:rowOff>
        </xdr:from>
        <xdr:to>
          <xdr:col>9</xdr:col>
          <xdr:colOff>866775</xdr:colOff>
          <xdr:row>19</xdr:row>
          <xdr:rowOff>28575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561975</xdr:colOff>
          <xdr:row>20</xdr:row>
          <xdr:rowOff>57150</xdr:rowOff>
        </xdr:from>
        <xdr:to>
          <xdr:col>9</xdr:col>
          <xdr:colOff>866775</xdr:colOff>
          <xdr:row>20</xdr:row>
          <xdr:rowOff>276225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561975</xdr:colOff>
          <xdr:row>22</xdr:row>
          <xdr:rowOff>57150</xdr:rowOff>
        </xdr:from>
        <xdr:to>
          <xdr:col>9</xdr:col>
          <xdr:colOff>866775</xdr:colOff>
          <xdr:row>22</xdr:row>
          <xdr:rowOff>276225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561975</xdr:colOff>
          <xdr:row>16</xdr:row>
          <xdr:rowOff>57150</xdr:rowOff>
        </xdr:from>
        <xdr:to>
          <xdr:col>9</xdr:col>
          <xdr:colOff>866775</xdr:colOff>
          <xdr:row>16</xdr:row>
          <xdr:rowOff>276225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561975</xdr:colOff>
          <xdr:row>21</xdr:row>
          <xdr:rowOff>57150</xdr:rowOff>
        </xdr:from>
        <xdr:to>
          <xdr:col>9</xdr:col>
          <xdr:colOff>866775</xdr:colOff>
          <xdr:row>21</xdr:row>
          <xdr:rowOff>276225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18</xdr:row>
          <xdr:rowOff>57150</xdr:rowOff>
        </xdr:from>
        <xdr:to>
          <xdr:col>7</xdr:col>
          <xdr:colOff>866775</xdr:colOff>
          <xdr:row>19</xdr:row>
          <xdr:rowOff>28575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561975</xdr:colOff>
          <xdr:row>23</xdr:row>
          <xdr:rowOff>57150</xdr:rowOff>
        </xdr:from>
        <xdr:to>
          <xdr:col>10</xdr:col>
          <xdr:colOff>866775</xdr:colOff>
          <xdr:row>23</xdr:row>
          <xdr:rowOff>276225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561975</xdr:colOff>
          <xdr:row>18</xdr:row>
          <xdr:rowOff>57150</xdr:rowOff>
        </xdr:from>
        <xdr:to>
          <xdr:col>10</xdr:col>
          <xdr:colOff>866775</xdr:colOff>
          <xdr:row>19</xdr:row>
          <xdr:rowOff>28575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561975</xdr:colOff>
          <xdr:row>20</xdr:row>
          <xdr:rowOff>57150</xdr:rowOff>
        </xdr:from>
        <xdr:to>
          <xdr:col>10</xdr:col>
          <xdr:colOff>866775</xdr:colOff>
          <xdr:row>20</xdr:row>
          <xdr:rowOff>276225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561975</xdr:colOff>
          <xdr:row>22</xdr:row>
          <xdr:rowOff>57150</xdr:rowOff>
        </xdr:from>
        <xdr:to>
          <xdr:col>10</xdr:col>
          <xdr:colOff>866775</xdr:colOff>
          <xdr:row>22</xdr:row>
          <xdr:rowOff>276225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561975</xdr:colOff>
          <xdr:row>16</xdr:row>
          <xdr:rowOff>57150</xdr:rowOff>
        </xdr:from>
        <xdr:to>
          <xdr:col>10</xdr:col>
          <xdr:colOff>866775</xdr:colOff>
          <xdr:row>16</xdr:row>
          <xdr:rowOff>276225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561975</xdr:colOff>
          <xdr:row>21</xdr:row>
          <xdr:rowOff>57150</xdr:rowOff>
        </xdr:from>
        <xdr:to>
          <xdr:col>10</xdr:col>
          <xdr:colOff>866775</xdr:colOff>
          <xdr:row>21</xdr:row>
          <xdr:rowOff>276225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561975</xdr:colOff>
          <xdr:row>23</xdr:row>
          <xdr:rowOff>57150</xdr:rowOff>
        </xdr:from>
        <xdr:to>
          <xdr:col>11</xdr:col>
          <xdr:colOff>866775</xdr:colOff>
          <xdr:row>23</xdr:row>
          <xdr:rowOff>276225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561975</xdr:colOff>
          <xdr:row>18</xdr:row>
          <xdr:rowOff>57150</xdr:rowOff>
        </xdr:from>
        <xdr:to>
          <xdr:col>11</xdr:col>
          <xdr:colOff>866775</xdr:colOff>
          <xdr:row>19</xdr:row>
          <xdr:rowOff>28575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561975</xdr:colOff>
          <xdr:row>20</xdr:row>
          <xdr:rowOff>57150</xdr:rowOff>
        </xdr:from>
        <xdr:to>
          <xdr:col>11</xdr:col>
          <xdr:colOff>866775</xdr:colOff>
          <xdr:row>20</xdr:row>
          <xdr:rowOff>276225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561975</xdr:colOff>
          <xdr:row>22</xdr:row>
          <xdr:rowOff>57150</xdr:rowOff>
        </xdr:from>
        <xdr:to>
          <xdr:col>11</xdr:col>
          <xdr:colOff>866775</xdr:colOff>
          <xdr:row>22</xdr:row>
          <xdr:rowOff>276225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561975</xdr:colOff>
          <xdr:row>21</xdr:row>
          <xdr:rowOff>57150</xdr:rowOff>
        </xdr:from>
        <xdr:to>
          <xdr:col>11</xdr:col>
          <xdr:colOff>866775</xdr:colOff>
          <xdr:row>21</xdr:row>
          <xdr:rowOff>276225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561975</xdr:colOff>
          <xdr:row>23</xdr:row>
          <xdr:rowOff>57150</xdr:rowOff>
        </xdr:from>
        <xdr:to>
          <xdr:col>12</xdr:col>
          <xdr:colOff>866775</xdr:colOff>
          <xdr:row>23</xdr:row>
          <xdr:rowOff>276225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561975</xdr:colOff>
          <xdr:row>18</xdr:row>
          <xdr:rowOff>57150</xdr:rowOff>
        </xdr:from>
        <xdr:to>
          <xdr:col>12</xdr:col>
          <xdr:colOff>866775</xdr:colOff>
          <xdr:row>19</xdr:row>
          <xdr:rowOff>28575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561975</xdr:colOff>
          <xdr:row>20</xdr:row>
          <xdr:rowOff>57150</xdr:rowOff>
        </xdr:from>
        <xdr:to>
          <xdr:col>12</xdr:col>
          <xdr:colOff>866775</xdr:colOff>
          <xdr:row>20</xdr:row>
          <xdr:rowOff>276225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561975</xdr:colOff>
          <xdr:row>22</xdr:row>
          <xdr:rowOff>57150</xdr:rowOff>
        </xdr:from>
        <xdr:to>
          <xdr:col>12</xdr:col>
          <xdr:colOff>866775</xdr:colOff>
          <xdr:row>22</xdr:row>
          <xdr:rowOff>276225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561975</xdr:colOff>
          <xdr:row>16</xdr:row>
          <xdr:rowOff>57150</xdr:rowOff>
        </xdr:from>
        <xdr:to>
          <xdr:col>12</xdr:col>
          <xdr:colOff>866775</xdr:colOff>
          <xdr:row>16</xdr:row>
          <xdr:rowOff>276225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561975</xdr:colOff>
          <xdr:row>21</xdr:row>
          <xdr:rowOff>57150</xdr:rowOff>
        </xdr:from>
        <xdr:to>
          <xdr:col>12</xdr:col>
          <xdr:colOff>866775</xdr:colOff>
          <xdr:row>21</xdr:row>
          <xdr:rowOff>276225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561975</xdr:colOff>
          <xdr:row>23</xdr:row>
          <xdr:rowOff>57150</xdr:rowOff>
        </xdr:from>
        <xdr:to>
          <xdr:col>13</xdr:col>
          <xdr:colOff>866775</xdr:colOff>
          <xdr:row>23</xdr:row>
          <xdr:rowOff>276225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561975</xdr:colOff>
          <xdr:row>18</xdr:row>
          <xdr:rowOff>57150</xdr:rowOff>
        </xdr:from>
        <xdr:to>
          <xdr:col>13</xdr:col>
          <xdr:colOff>866775</xdr:colOff>
          <xdr:row>19</xdr:row>
          <xdr:rowOff>28575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561975</xdr:colOff>
          <xdr:row>20</xdr:row>
          <xdr:rowOff>57150</xdr:rowOff>
        </xdr:from>
        <xdr:to>
          <xdr:col>13</xdr:col>
          <xdr:colOff>866775</xdr:colOff>
          <xdr:row>20</xdr:row>
          <xdr:rowOff>276225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561975</xdr:colOff>
          <xdr:row>22</xdr:row>
          <xdr:rowOff>57150</xdr:rowOff>
        </xdr:from>
        <xdr:to>
          <xdr:col>13</xdr:col>
          <xdr:colOff>866775</xdr:colOff>
          <xdr:row>22</xdr:row>
          <xdr:rowOff>276225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561975</xdr:colOff>
          <xdr:row>16</xdr:row>
          <xdr:rowOff>57150</xdr:rowOff>
        </xdr:from>
        <xdr:to>
          <xdr:col>13</xdr:col>
          <xdr:colOff>866775</xdr:colOff>
          <xdr:row>16</xdr:row>
          <xdr:rowOff>276225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561975</xdr:colOff>
          <xdr:row>21</xdr:row>
          <xdr:rowOff>57150</xdr:rowOff>
        </xdr:from>
        <xdr:to>
          <xdr:col>13</xdr:col>
          <xdr:colOff>866775</xdr:colOff>
          <xdr:row>21</xdr:row>
          <xdr:rowOff>276225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561975</xdr:colOff>
          <xdr:row>18</xdr:row>
          <xdr:rowOff>57150</xdr:rowOff>
        </xdr:from>
        <xdr:to>
          <xdr:col>10</xdr:col>
          <xdr:colOff>866775</xdr:colOff>
          <xdr:row>19</xdr:row>
          <xdr:rowOff>28575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A893DE-9B03-4843-BE09-83E280AC170C}" name="Table1" displayName="Table1" ref="B3:L29" totalsRowShown="0" headerRowDxfId="14" headerRowBorderDxfId="13" tableBorderDxfId="12" totalsRowBorderDxfId="11">
  <autoFilter ref="B3:L29" xr:uid="{74997846-1AFB-400F-9989-BB0B1F5C5D1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6EE8DAF1-B3F3-4A41-B3B6-BFEC0A21A8C3}" name="CATEGORY" dataDxfId="10"/>
    <tableColumn id="2" xr3:uid="{8BE804B4-EFD2-40F4-BDB4-8CDC6BB330B8}" name="Qf Markets" dataDxfId="9"/>
    <tableColumn id="3" xr3:uid="{A549A465-F67B-4734-8225-A55048043E5F}" name="Alpari" dataDxfId="8"/>
    <tableColumn id="4" xr3:uid="{172CE5E3-D78C-41BD-ABDF-DB9D4CED4095}" name="Amarkets" dataDxfId="7"/>
    <tableColumn id="5" xr3:uid="{3A13572C-59B5-41E0-9A57-9761918AE776}" name="IFC markets" dataDxfId="6"/>
    <tableColumn id="6" xr3:uid="{41C96230-B6D5-468B-8F09-47242D26A441}" name="Otet" dataDxfId="5"/>
    <tableColumn id="7" xr3:uid="{0F3BB149-0C74-4E1A-9D5C-F82886580D1D}" name="WM Markets" dataDxfId="4"/>
    <tableColumn id="8" xr3:uid="{6126DE56-54BA-485F-9220-8DEEBA7A3CD7}" name="Roboforex" dataDxfId="3"/>
    <tableColumn id="9" xr3:uid="{34C96924-A625-4031-BB9F-511E4F6FF125}" name="Orbex" dataDxfId="2"/>
    <tableColumn id="10" xr3:uid="{47FA3866-A61E-4717-AC81-D935D80B73C8}" name="Errante" dataDxfId="1"/>
    <tableColumn id="11" xr3:uid="{FF40F486-6B01-47C4-AA31-60662A8FBAC5}" name="ForexChief" dataDxfId="0"/>
  </tableColumns>
  <tableStyleInfo name="Table Style 1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omments" Target="../comments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N39"/>
  <sheetViews>
    <sheetView showGridLines="0" tabSelected="1" showRuler="0" topLeftCell="E1" zoomScale="96" zoomScaleNormal="96" zoomScaleSheetLayoutView="83" zoomScalePageLayoutView="115" workbookViewId="0">
      <selection activeCell="H5" sqref="H5"/>
    </sheetView>
  </sheetViews>
  <sheetFormatPr defaultColWidth="8.83203125" defaultRowHeight="12.75" x14ac:dyDescent="0.2"/>
  <cols>
    <col min="1" max="1" width="3.83203125" style="1" customWidth="1"/>
    <col min="2" max="2" width="26.33203125" style="1" customWidth="1"/>
    <col min="3" max="3" width="43.33203125" style="1" customWidth="1"/>
    <col min="4" max="4" width="53.5" style="1" customWidth="1"/>
    <col min="5" max="5" width="42.83203125" style="1" customWidth="1"/>
    <col min="6" max="6" width="52" style="1" customWidth="1"/>
    <col min="7" max="11" width="33" style="1" customWidth="1"/>
    <col min="12" max="12" width="56.6640625" style="1" customWidth="1"/>
    <col min="13" max="14" width="33" style="1" customWidth="1"/>
    <col min="15" max="16384" width="8.83203125" style="1"/>
  </cols>
  <sheetData>
    <row r="1" spans="2:14" ht="18" customHeight="1" x14ac:dyDescent="0.2">
      <c r="B1" s="3"/>
      <c r="C1" s="14"/>
      <c r="D1" s="2"/>
      <c r="E1" s="2"/>
    </row>
    <row r="2" spans="2:14" ht="52.5" customHeight="1" x14ac:dyDescent="0.2">
      <c r="C2" s="2"/>
      <c r="D2" s="2"/>
      <c r="E2" s="2"/>
    </row>
    <row r="3" spans="2:14" ht="34.5" customHeight="1" x14ac:dyDescent="0.2">
      <c r="B3" s="13" t="s">
        <v>0</v>
      </c>
      <c r="C3" s="17" t="s">
        <v>1</v>
      </c>
      <c r="D3" s="18" t="s">
        <v>34</v>
      </c>
      <c r="E3" s="19" t="s">
        <v>24</v>
      </c>
      <c r="F3" s="19" t="s">
        <v>69</v>
      </c>
      <c r="G3" s="19" t="s">
        <v>70</v>
      </c>
      <c r="H3" s="58" t="s">
        <v>351</v>
      </c>
      <c r="I3" s="58" t="s">
        <v>249</v>
      </c>
      <c r="J3" s="58" t="s">
        <v>213</v>
      </c>
      <c r="K3" s="58" t="s">
        <v>294</v>
      </c>
      <c r="L3" s="58" t="s">
        <v>295</v>
      </c>
      <c r="M3" s="58" t="s">
        <v>296</v>
      </c>
      <c r="N3" s="58"/>
    </row>
    <row r="4" spans="2:14" ht="30.75" customHeight="1" x14ac:dyDescent="0.2">
      <c r="B4" s="15" t="s">
        <v>17</v>
      </c>
      <c r="C4" s="104" t="s">
        <v>55</v>
      </c>
      <c r="D4" s="105" t="s">
        <v>18</v>
      </c>
      <c r="E4" s="106" t="s">
        <v>35</v>
      </c>
      <c r="F4" s="55" t="s">
        <v>184</v>
      </c>
      <c r="G4" s="106" t="s">
        <v>198</v>
      </c>
      <c r="H4" s="55" t="s">
        <v>214</v>
      </c>
      <c r="I4" s="55" t="s">
        <v>256</v>
      </c>
      <c r="J4" s="55" t="s">
        <v>229</v>
      </c>
      <c r="K4" s="55" t="s">
        <v>297</v>
      </c>
      <c r="L4" s="55" t="s">
        <v>309</v>
      </c>
      <c r="M4" s="55" t="s">
        <v>338</v>
      </c>
      <c r="N4" s="55"/>
    </row>
    <row r="5" spans="2:14" ht="30.75" customHeight="1" x14ac:dyDescent="0.2">
      <c r="B5" s="15" t="s">
        <v>5</v>
      </c>
      <c r="C5" s="104" t="s">
        <v>6</v>
      </c>
      <c r="D5" s="107" t="s">
        <v>37</v>
      </c>
      <c r="E5" s="108" t="s">
        <v>36</v>
      </c>
      <c r="F5" s="57" t="s">
        <v>72</v>
      </c>
      <c r="G5" s="108" t="s">
        <v>71</v>
      </c>
      <c r="H5" s="59" t="s">
        <v>215</v>
      </c>
      <c r="I5" s="59" t="s">
        <v>257</v>
      </c>
      <c r="J5" s="59" t="s">
        <v>231</v>
      </c>
      <c r="K5" s="92" t="s">
        <v>298</v>
      </c>
      <c r="L5" s="57" t="s">
        <v>310</v>
      </c>
      <c r="M5" s="59" t="s">
        <v>337</v>
      </c>
      <c r="N5" s="59"/>
    </row>
    <row r="6" spans="2:14" ht="30.75" customHeight="1" x14ac:dyDescent="0.2">
      <c r="B6" s="15" t="s">
        <v>50</v>
      </c>
      <c r="C6" s="104" t="s">
        <v>21</v>
      </c>
      <c r="D6" s="105" t="s">
        <v>21</v>
      </c>
      <c r="E6" s="109" t="s">
        <v>38</v>
      </c>
      <c r="F6" s="56" t="s">
        <v>185</v>
      </c>
      <c r="G6" s="110" t="s">
        <v>185</v>
      </c>
      <c r="H6" s="56" t="s">
        <v>226</v>
      </c>
      <c r="I6" s="56" t="s">
        <v>185</v>
      </c>
      <c r="J6" s="56" t="s">
        <v>230</v>
      </c>
      <c r="K6" s="56" t="s">
        <v>185</v>
      </c>
      <c r="L6" s="56" t="s">
        <v>185</v>
      </c>
      <c r="M6" s="56" t="s">
        <v>226</v>
      </c>
      <c r="N6" s="88"/>
    </row>
    <row r="7" spans="2:14" ht="30.75" customHeight="1" x14ac:dyDescent="0.2">
      <c r="B7" s="15" t="s">
        <v>14</v>
      </c>
      <c r="C7" s="104"/>
      <c r="D7" s="105" t="s">
        <v>19</v>
      </c>
      <c r="E7" s="104" t="s">
        <v>53</v>
      </c>
      <c r="F7" s="7" t="s">
        <v>186</v>
      </c>
      <c r="G7" s="104" t="s">
        <v>199</v>
      </c>
      <c r="H7" s="7" t="s">
        <v>49</v>
      </c>
      <c r="I7" s="7" t="s">
        <v>258</v>
      </c>
      <c r="J7" s="7" t="s">
        <v>232</v>
      </c>
      <c r="K7" s="87" t="s">
        <v>49</v>
      </c>
      <c r="L7" s="87" t="s">
        <v>49</v>
      </c>
      <c r="M7" s="87" t="s">
        <v>49</v>
      </c>
      <c r="N7" s="87"/>
    </row>
    <row r="8" spans="2:14" ht="30.75" customHeight="1" x14ac:dyDescent="0.2">
      <c r="B8" s="15" t="s">
        <v>2</v>
      </c>
      <c r="C8" s="105" t="s">
        <v>20</v>
      </c>
      <c r="D8" s="105" t="s">
        <v>20</v>
      </c>
      <c r="E8" s="105" t="s">
        <v>20</v>
      </c>
      <c r="F8" s="7" t="s">
        <v>187</v>
      </c>
      <c r="G8" s="104" t="s">
        <v>200</v>
      </c>
      <c r="H8" s="7" t="s">
        <v>216</v>
      </c>
      <c r="I8" s="7" t="s">
        <v>20</v>
      </c>
      <c r="J8" s="7" t="s">
        <v>233</v>
      </c>
      <c r="K8" s="87" t="s">
        <v>299</v>
      </c>
      <c r="L8" s="87" t="s">
        <v>311</v>
      </c>
      <c r="M8" s="87" t="s">
        <v>339</v>
      </c>
      <c r="N8" s="87"/>
    </row>
    <row r="9" spans="2:14" ht="51.75" customHeight="1" x14ac:dyDescent="0.2">
      <c r="B9" s="15" t="s">
        <v>3</v>
      </c>
      <c r="C9" s="104" t="s">
        <v>63</v>
      </c>
      <c r="D9" s="105" t="s">
        <v>157</v>
      </c>
      <c r="E9" s="104" t="s">
        <v>39</v>
      </c>
      <c r="F9" s="7" t="s">
        <v>188</v>
      </c>
      <c r="G9" s="104" t="s">
        <v>202</v>
      </c>
      <c r="H9" s="7" t="s">
        <v>217</v>
      </c>
      <c r="I9" s="7" t="s">
        <v>260</v>
      </c>
      <c r="J9" s="7" t="s">
        <v>234</v>
      </c>
      <c r="K9" s="87" t="s">
        <v>300</v>
      </c>
      <c r="L9" s="87" t="s">
        <v>312</v>
      </c>
      <c r="M9" s="87" t="s">
        <v>340</v>
      </c>
      <c r="N9" s="87"/>
    </row>
    <row r="10" spans="2:14" ht="114.75" customHeight="1" x14ac:dyDescent="0.2">
      <c r="B10" s="15" t="s">
        <v>16</v>
      </c>
      <c r="C10" s="104" t="s">
        <v>61</v>
      </c>
      <c r="D10" s="105" t="s">
        <v>41</v>
      </c>
      <c r="E10" s="104" t="s">
        <v>42</v>
      </c>
      <c r="F10" s="7" t="s">
        <v>189</v>
      </c>
      <c r="G10" s="104" t="s">
        <v>203</v>
      </c>
      <c r="H10" s="7" t="s">
        <v>218</v>
      </c>
      <c r="I10" s="7" t="s">
        <v>259</v>
      </c>
      <c r="J10" s="7" t="s">
        <v>235</v>
      </c>
      <c r="K10" s="87" t="s">
        <v>301</v>
      </c>
      <c r="L10" s="87" t="s">
        <v>313</v>
      </c>
      <c r="M10" s="87" t="s">
        <v>348</v>
      </c>
      <c r="N10" s="87"/>
    </row>
    <row r="11" spans="2:14" ht="90" customHeight="1" x14ac:dyDescent="0.2">
      <c r="B11" s="15" t="s">
        <v>13</v>
      </c>
      <c r="C11" s="104" t="s">
        <v>62</v>
      </c>
      <c r="D11" s="105" t="s">
        <v>25</v>
      </c>
      <c r="E11" s="104" t="s">
        <v>43</v>
      </c>
      <c r="F11" s="7" t="s">
        <v>190</v>
      </c>
      <c r="G11" s="104" t="s">
        <v>204</v>
      </c>
      <c r="H11" s="7" t="s">
        <v>219</v>
      </c>
      <c r="I11" s="7" t="s">
        <v>261</v>
      </c>
      <c r="J11" s="7" t="s">
        <v>236</v>
      </c>
      <c r="K11" s="87" t="s">
        <v>302</v>
      </c>
      <c r="L11" s="87" t="s">
        <v>314</v>
      </c>
      <c r="M11" s="87" t="s">
        <v>341</v>
      </c>
      <c r="N11" s="87"/>
    </row>
    <row r="12" spans="2:14" ht="87" customHeight="1" x14ac:dyDescent="0.2">
      <c r="B12" s="15" t="s">
        <v>212</v>
      </c>
      <c r="C12" s="105" t="s">
        <v>60</v>
      </c>
      <c r="D12" s="105" t="s">
        <v>26</v>
      </c>
      <c r="E12" s="105" t="s">
        <v>44</v>
      </c>
      <c r="F12" s="8" t="s">
        <v>192</v>
      </c>
      <c r="G12" s="104" t="s">
        <v>205</v>
      </c>
      <c r="H12" s="7" t="s">
        <v>220</v>
      </c>
      <c r="I12" s="7" t="s">
        <v>262</v>
      </c>
      <c r="J12" s="7" t="s">
        <v>237</v>
      </c>
      <c r="K12" s="87" t="s">
        <v>303</v>
      </c>
      <c r="L12" s="87" t="s">
        <v>315</v>
      </c>
      <c r="M12" s="87" t="s">
        <v>342</v>
      </c>
      <c r="N12" s="87"/>
    </row>
    <row r="13" spans="2:14" ht="42.75" customHeight="1" x14ac:dyDescent="0.2">
      <c r="B13" s="15" t="s">
        <v>22</v>
      </c>
      <c r="C13" s="105" t="s">
        <v>227</v>
      </c>
      <c r="D13" s="105" t="s">
        <v>23</v>
      </c>
      <c r="E13" s="105" t="s">
        <v>40</v>
      </c>
      <c r="F13" s="8" t="s">
        <v>196</v>
      </c>
      <c r="G13" s="111" t="s">
        <v>201</v>
      </c>
      <c r="H13" s="8" t="s">
        <v>201</v>
      </c>
      <c r="I13" s="8" t="s">
        <v>201</v>
      </c>
      <c r="J13" s="12" t="s">
        <v>227</v>
      </c>
      <c r="K13" s="12" t="s">
        <v>304</v>
      </c>
      <c r="L13" s="12" t="s">
        <v>304</v>
      </c>
      <c r="M13" s="12" t="s">
        <v>304</v>
      </c>
      <c r="N13" s="89"/>
    </row>
    <row r="14" spans="2:14" ht="74.25" customHeight="1" x14ac:dyDescent="0.2">
      <c r="B14" s="15" t="s">
        <v>7</v>
      </c>
      <c r="C14" s="105" t="s">
        <v>64</v>
      </c>
      <c r="D14" s="105" t="s">
        <v>28</v>
      </c>
      <c r="E14" s="105" t="s">
        <v>45</v>
      </c>
      <c r="F14" s="7" t="s">
        <v>191</v>
      </c>
      <c r="G14" s="111" t="s">
        <v>207</v>
      </c>
      <c r="H14" s="8" t="s">
        <v>224</v>
      </c>
      <c r="I14" s="7" t="s">
        <v>263</v>
      </c>
      <c r="J14" s="8" t="s">
        <v>238</v>
      </c>
      <c r="K14" s="87" t="s">
        <v>305</v>
      </c>
      <c r="L14" s="87" t="s">
        <v>316</v>
      </c>
      <c r="M14" s="90" t="s">
        <v>344</v>
      </c>
      <c r="N14" s="90"/>
    </row>
    <row r="15" spans="2:14" ht="213.75" customHeight="1" x14ac:dyDescent="0.2">
      <c r="B15" s="15" t="s">
        <v>10</v>
      </c>
      <c r="C15" s="105" t="s">
        <v>56</v>
      </c>
      <c r="D15" s="105" t="s">
        <v>29</v>
      </c>
      <c r="E15" s="105" t="s">
        <v>46</v>
      </c>
      <c r="F15" s="8" t="s">
        <v>193</v>
      </c>
      <c r="G15" s="104" t="s">
        <v>206</v>
      </c>
      <c r="H15" s="8" t="s">
        <v>221</v>
      </c>
      <c r="I15" s="7" t="s">
        <v>264</v>
      </c>
      <c r="J15" s="7" t="s">
        <v>239</v>
      </c>
      <c r="K15" s="87" t="s">
        <v>49</v>
      </c>
      <c r="L15" s="87" t="s">
        <v>317</v>
      </c>
      <c r="M15" s="87" t="s">
        <v>343</v>
      </c>
      <c r="N15" s="87"/>
    </row>
    <row r="16" spans="2:14" ht="80.25" customHeight="1" x14ac:dyDescent="0.2">
      <c r="B16" s="15" t="s">
        <v>8</v>
      </c>
      <c r="C16" s="105" t="s">
        <v>65</v>
      </c>
      <c r="D16" s="105" t="s">
        <v>30</v>
      </c>
      <c r="E16" s="104" t="s">
        <v>48</v>
      </c>
      <c r="F16" s="8" t="s">
        <v>49</v>
      </c>
      <c r="G16" s="111" t="s">
        <v>208</v>
      </c>
      <c r="H16" s="8" t="s">
        <v>222</v>
      </c>
      <c r="I16" s="8" t="s">
        <v>49</v>
      </c>
      <c r="J16" s="8" t="s">
        <v>49</v>
      </c>
      <c r="K16" s="87" t="s">
        <v>306</v>
      </c>
      <c r="L16" s="87" t="s">
        <v>318</v>
      </c>
      <c r="M16" s="87" t="s">
        <v>306</v>
      </c>
      <c r="N16" s="90"/>
    </row>
    <row r="17" spans="2:14" ht="119.25" customHeight="1" x14ac:dyDescent="0.2">
      <c r="B17" s="15" t="s">
        <v>32</v>
      </c>
      <c r="C17" s="104" t="s">
        <v>54</v>
      </c>
      <c r="D17" s="105" t="s">
        <v>33</v>
      </c>
      <c r="E17" s="104"/>
      <c r="F17" s="7"/>
      <c r="G17" s="104"/>
      <c r="H17" s="7"/>
      <c r="I17" s="7"/>
      <c r="J17" s="7"/>
      <c r="K17" s="87"/>
      <c r="L17" s="87" t="s">
        <v>320</v>
      </c>
      <c r="M17" s="87"/>
      <c r="N17" s="87"/>
    </row>
    <row r="18" spans="2:14" ht="126" customHeight="1" x14ac:dyDescent="0.2">
      <c r="B18" s="15" t="s">
        <v>15</v>
      </c>
      <c r="C18" s="104" t="s">
        <v>223</v>
      </c>
      <c r="D18" s="105" t="s">
        <v>27</v>
      </c>
      <c r="E18" s="104" t="s">
        <v>47</v>
      </c>
      <c r="F18" s="7" t="s">
        <v>194</v>
      </c>
      <c r="G18" s="104" t="s">
        <v>209</v>
      </c>
      <c r="H18" s="7" t="s">
        <v>223</v>
      </c>
      <c r="I18" s="7" t="s">
        <v>265</v>
      </c>
      <c r="J18" s="7" t="s">
        <v>228</v>
      </c>
      <c r="K18" s="7" t="s">
        <v>307</v>
      </c>
      <c r="L18" s="87" t="s">
        <v>319</v>
      </c>
      <c r="M18" s="87" t="s">
        <v>223</v>
      </c>
      <c r="N18" s="87"/>
    </row>
    <row r="19" spans="2:14" ht="19.5" customHeight="1" x14ac:dyDescent="0.2">
      <c r="B19" s="15" t="s">
        <v>11</v>
      </c>
      <c r="C19" s="104"/>
      <c r="D19" s="104"/>
      <c r="E19" s="104"/>
      <c r="F19" s="7"/>
      <c r="G19" s="104"/>
      <c r="H19" s="7"/>
      <c r="I19" s="7"/>
      <c r="J19" s="7"/>
      <c r="K19" s="87"/>
      <c r="L19" s="87"/>
      <c r="M19" s="87"/>
      <c r="N19" s="87"/>
    </row>
    <row r="20" spans="2:14" ht="86.25" customHeight="1" x14ac:dyDescent="0.2">
      <c r="B20" s="15" t="s">
        <v>66</v>
      </c>
      <c r="C20" s="104" t="s">
        <v>49</v>
      </c>
      <c r="D20" s="105" t="s">
        <v>67</v>
      </c>
      <c r="E20" s="104" t="s">
        <v>68</v>
      </c>
      <c r="F20" s="8" t="s">
        <v>49</v>
      </c>
      <c r="G20" s="111" t="s">
        <v>49</v>
      </c>
      <c r="H20" s="8" t="s">
        <v>49</v>
      </c>
      <c r="I20" s="8" t="s">
        <v>266</v>
      </c>
      <c r="J20" s="8" t="s">
        <v>49</v>
      </c>
      <c r="K20" s="8" t="s">
        <v>49</v>
      </c>
      <c r="L20" s="87"/>
      <c r="M20" s="90" t="s">
        <v>53</v>
      </c>
      <c r="N20" s="90"/>
    </row>
    <row r="21" spans="2:14" ht="30.75" customHeight="1" x14ac:dyDescent="0.2">
      <c r="B21" s="15" t="s">
        <v>31</v>
      </c>
      <c r="C21" s="104"/>
      <c r="D21" s="104"/>
      <c r="E21" s="104"/>
      <c r="F21" s="7"/>
      <c r="G21" s="104"/>
      <c r="H21" s="7"/>
      <c r="I21" s="7"/>
      <c r="J21" s="7"/>
      <c r="K21" s="87"/>
      <c r="L21" s="87"/>
      <c r="M21" s="87"/>
      <c r="N21" s="87"/>
    </row>
    <row r="22" spans="2:14" ht="30.75" customHeight="1" x14ac:dyDescent="0.2">
      <c r="B22" s="15" t="s">
        <v>73</v>
      </c>
      <c r="C22" s="104"/>
      <c r="D22" s="104"/>
      <c r="E22" s="104"/>
      <c r="F22" s="7"/>
      <c r="G22" s="104"/>
      <c r="H22" s="7"/>
      <c r="I22" s="7"/>
      <c r="J22" s="7"/>
      <c r="K22" s="87"/>
      <c r="L22" s="87"/>
      <c r="M22" s="87"/>
      <c r="N22" s="87"/>
    </row>
    <row r="23" spans="2:14" ht="30.75" customHeight="1" x14ac:dyDescent="0.2">
      <c r="B23" s="15" t="s">
        <v>74</v>
      </c>
      <c r="C23" s="104"/>
      <c r="D23" s="104"/>
      <c r="E23" s="104"/>
      <c r="F23" s="7"/>
      <c r="G23" s="104"/>
      <c r="H23" s="7"/>
      <c r="I23" s="7"/>
      <c r="J23" s="7"/>
      <c r="K23" s="87"/>
      <c r="L23" s="87"/>
      <c r="M23" s="87"/>
      <c r="N23" s="87"/>
    </row>
    <row r="24" spans="2:14" ht="30.75" customHeight="1" x14ac:dyDescent="0.2">
      <c r="B24" s="15" t="s">
        <v>9</v>
      </c>
      <c r="C24" s="104"/>
      <c r="D24" s="104"/>
      <c r="E24" s="104"/>
      <c r="F24" s="7"/>
      <c r="G24" s="104"/>
      <c r="H24" s="7"/>
      <c r="I24" s="7"/>
      <c r="J24" s="7"/>
      <c r="K24" s="87"/>
      <c r="L24" s="87"/>
      <c r="M24" s="87"/>
      <c r="N24" s="87"/>
    </row>
    <row r="25" spans="2:14" ht="60" customHeight="1" x14ac:dyDescent="0.2">
      <c r="B25" s="15" t="s">
        <v>12</v>
      </c>
      <c r="C25" s="104" t="s">
        <v>59</v>
      </c>
      <c r="D25" s="105" t="s">
        <v>57</v>
      </c>
      <c r="E25" s="104" t="s">
        <v>58</v>
      </c>
      <c r="F25" s="7" t="s">
        <v>195</v>
      </c>
      <c r="G25" s="104" t="s">
        <v>210</v>
      </c>
      <c r="H25" s="12" t="s">
        <v>57</v>
      </c>
      <c r="I25" s="7" t="s">
        <v>267</v>
      </c>
      <c r="J25" s="12" t="s">
        <v>240</v>
      </c>
      <c r="K25" s="7" t="s">
        <v>58</v>
      </c>
      <c r="L25" s="12" t="s">
        <v>321</v>
      </c>
      <c r="M25" s="12" t="s">
        <v>346</v>
      </c>
      <c r="N25" s="89"/>
    </row>
    <row r="26" spans="2:14" ht="115.5" customHeight="1" x14ac:dyDescent="0.2">
      <c r="B26" s="15" t="s">
        <v>4</v>
      </c>
      <c r="C26" s="104" t="s">
        <v>350</v>
      </c>
      <c r="D26" s="105" t="s">
        <v>52</v>
      </c>
      <c r="E26" s="104" t="s">
        <v>51</v>
      </c>
      <c r="F26" s="7" t="s">
        <v>197</v>
      </c>
      <c r="G26" s="104" t="s">
        <v>211</v>
      </c>
      <c r="H26" s="7" t="s">
        <v>225</v>
      </c>
      <c r="I26" s="7" t="s">
        <v>268</v>
      </c>
      <c r="J26" s="7" t="s">
        <v>241</v>
      </c>
      <c r="K26" s="87" t="s">
        <v>308</v>
      </c>
      <c r="L26" s="87" t="s">
        <v>322</v>
      </c>
      <c r="M26" s="87" t="s">
        <v>345</v>
      </c>
      <c r="N26" s="87"/>
    </row>
    <row r="27" spans="2:14" ht="30.75" customHeight="1" x14ac:dyDescent="0.2">
      <c r="B27" s="15"/>
      <c r="C27" s="7"/>
      <c r="D27" s="12"/>
      <c r="E27" s="7"/>
      <c r="F27" s="7"/>
      <c r="G27" s="7"/>
      <c r="H27" s="7"/>
      <c r="I27" s="7"/>
      <c r="J27" s="7"/>
      <c r="K27" s="87"/>
      <c r="L27" s="87"/>
      <c r="M27" s="87"/>
      <c r="N27" s="87"/>
    </row>
    <row r="28" spans="2:14" ht="30.75" customHeight="1" x14ac:dyDescent="0.2">
      <c r="B28" s="15"/>
      <c r="C28" s="7"/>
      <c r="D28" s="12"/>
      <c r="E28" s="7"/>
      <c r="F28" s="7"/>
      <c r="G28" s="7"/>
      <c r="H28" s="7"/>
      <c r="I28" s="7"/>
      <c r="J28" s="7"/>
      <c r="K28" s="87"/>
      <c r="L28" s="87"/>
      <c r="M28" s="87"/>
      <c r="N28" s="87"/>
    </row>
    <row r="29" spans="2:14" ht="30.75" customHeight="1" x14ac:dyDescent="0.2">
      <c r="B29" s="16"/>
      <c r="C29" s="7"/>
      <c r="D29" s="12"/>
      <c r="E29" s="7"/>
      <c r="F29" s="7"/>
      <c r="G29" s="7"/>
      <c r="H29" s="7"/>
      <c r="I29" s="7"/>
      <c r="J29" s="7"/>
      <c r="K29" s="91"/>
      <c r="L29" s="91"/>
      <c r="M29" s="87"/>
      <c r="N29" s="87"/>
    </row>
    <row r="30" spans="2:14" ht="24.75" customHeight="1" x14ac:dyDescent="0.2">
      <c r="C30" s="9"/>
      <c r="D30" s="10"/>
      <c r="E30" s="11"/>
    </row>
    <row r="31" spans="2:14" ht="26.25" customHeight="1" x14ac:dyDescent="0.2">
      <c r="C31" s="2"/>
      <c r="D31" s="4"/>
      <c r="E31" s="2"/>
    </row>
    <row r="32" spans="2:14" x14ac:dyDescent="0.2">
      <c r="C32" s="2"/>
      <c r="D32" s="5"/>
      <c r="E32" s="6"/>
    </row>
    <row r="33" spans="3:5" x14ac:dyDescent="0.2">
      <c r="C33" s="2"/>
      <c r="D33" s="2"/>
      <c r="E33" s="2"/>
    </row>
    <row r="34" spans="3:5" x14ac:dyDescent="0.2">
      <c r="C34" s="2"/>
      <c r="D34" s="2"/>
      <c r="E34" s="2"/>
    </row>
    <row r="35" spans="3:5" x14ac:dyDescent="0.2">
      <c r="C35" s="2"/>
      <c r="D35" s="2"/>
      <c r="E35" s="2"/>
    </row>
    <row r="36" spans="3:5" x14ac:dyDescent="0.2">
      <c r="C36" s="2"/>
      <c r="D36" s="2"/>
      <c r="E36" s="2"/>
    </row>
    <row r="37" spans="3:5" x14ac:dyDescent="0.2">
      <c r="C37" s="2"/>
      <c r="D37" s="2"/>
      <c r="E37" s="2"/>
    </row>
    <row r="38" spans="3:5" x14ac:dyDescent="0.2">
      <c r="C38" s="2"/>
      <c r="D38" s="2"/>
      <c r="E38" s="2"/>
    </row>
    <row r="39" spans="3:5" x14ac:dyDescent="0.2">
      <c r="C39" s="2"/>
      <c r="D39" s="2"/>
      <c r="E39" s="2"/>
    </row>
  </sheetData>
  <sheetProtection formatCells="0" formatColumns="0" insertColumns="0" insertRows="0" insertHyperlinks="0" deleteColumns="0" deleteRows="0" sort="0"/>
  <printOptions horizontalCentered="1" verticalCentered="1"/>
  <pageMargins left="0.25" right="0.25" top="0.25" bottom="0.25" header="0" footer="0"/>
  <pageSetup orientation="landscape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561975</xdr:colOff>
                    <xdr:row>23</xdr:row>
                    <xdr:rowOff>57150</xdr:rowOff>
                  </from>
                  <to>
                    <xdr:col>2</xdr:col>
                    <xdr:colOff>866775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561975</xdr:colOff>
                    <xdr:row>23</xdr:row>
                    <xdr:rowOff>57150</xdr:rowOff>
                  </from>
                  <to>
                    <xdr:col>3</xdr:col>
                    <xdr:colOff>866775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561975</xdr:colOff>
                    <xdr:row>23</xdr:row>
                    <xdr:rowOff>57150</xdr:rowOff>
                  </from>
                  <to>
                    <xdr:col>4</xdr:col>
                    <xdr:colOff>866775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5</xdr:col>
                    <xdr:colOff>561975</xdr:colOff>
                    <xdr:row>23</xdr:row>
                    <xdr:rowOff>57150</xdr:rowOff>
                  </from>
                  <to>
                    <xdr:col>5</xdr:col>
                    <xdr:colOff>866775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6</xdr:col>
                    <xdr:colOff>561975</xdr:colOff>
                    <xdr:row>23</xdr:row>
                    <xdr:rowOff>57150</xdr:rowOff>
                  </from>
                  <to>
                    <xdr:col>6</xdr:col>
                    <xdr:colOff>866775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2</xdr:col>
                    <xdr:colOff>561975</xdr:colOff>
                    <xdr:row>18</xdr:row>
                    <xdr:rowOff>57150</xdr:rowOff>
                  </from>
                  <to>
                    <xdr:col>2</xdr:col>
                    <xdr:colOff>866775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3</xdr:col>
                    <xdr:colOff>561975</xdr:colOff>
                    <xdr:row>18</xdr:row>
                    <xdr:rowOff>57150</xdr:rowOff>
                  </from>
                  <to>
                    <xdr:col>3</xdr:col>
                    <xdr:colOff>866775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4</xdr:col>
                    <xdr:colOff>561975</xdr:colOff>
                    <xdr:row>18</xdr:row>
                    <xdr:rowOff>57150</xdr:rowOff>
                  </from>
                  <to>
                    <xdr:col>4</xdr:col>
                    <xdr:colOff>866775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5</xdr:col>
                    <xdr:colOff>561975</xdr:colOff>
                    <xdr:row>18</xdr:row>
                    <xdr:rowOff>57150</xdr:rowOff>
                  </from>
                  <to>
                    <xdr:col>5</xdr:col>
                    <xdr:colOff>866775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6</xdr:col>
                    <xdr:colOff>561975</xdr:colOff>
                    <xdr:row>18</xdr:row>
                    <xdr:rowOff>57150</xdr:rowOff>
                  </from>
                  <to>
                    <xdr:col>6</xdr:col>
                    <xdr:colOff>866775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2</xdr:col>
                    <xdr:colOff>561975</xdr:colOff>
                    <xdr:row>20</xdr:row>
                    <xdr:rowOff>57150</xdr:rowOff>
                  </from>
                  <to>
                    <xdr:col>2</xdr:col>
                    <xdr:colOff>866775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3</xdr:col>
                    <xdr:colOff>561975</xdr:colOff>
                    <xdr:row>20</xdr:row>
                    <xdr:rowOff>57150</xdr:rowOff>
                  </from>
                  <to>
                    <xdr:col>3</xdr:col>
                    <xdr:colOff>866775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4</xdr:col>
                    <xdr:colOff>561975</xdr:colOff>
                    <xdr:row>20</xdr:row>
                    <xdr:rowOff>57150</xdr:rowOff>
                  </from>
                  <to>
                    <xdr:col>4</xdr:col>
                    <xdr:colOff>866775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5</xdr:col>
                    <xdr:colOff>561975</xdr:colOff>
                    <xdr:row>20</xdr:row>
                    <xdr:rowOff>57150</xdr:rowOff>
                  </from>
                  <to>
                    <xdr:col>5</xdr:col>
                    <xdr:colOff>866775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6</xdr:col>
                    <xdr:colOff>561975</xdr:colOff>
                    <xdr:row>20</xdr:row>
                    <xdr:rowOff>57150</xdr:rowOff>
                  </from>
                  <to>
                    <xdr:col>6</xdr:col>
                    <xdr:colOff>866775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2</xdr:col>
                    <xdr:colOff>561975</xdr:colOff>
                    <xdr:row>22</xdr:row>
                    <xdr:rowOff>57150</xdr:rowOff>
                  </from>
                  <to>
                    <xdr:col>2</xdr:col>
                    <xdr:colOff>866775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3</xdr:col>
                    <xdr:colOff>561975</xdr:colOff>
                    <xdr:row>22</xdr:row>
                    <xdr:rowOff>57150</xdr:rowOff>
                  </from>
                  <to>
                    <xdr:col>3</xdr:col>
                    <xdr:colOff>866775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4</xdr:col>
                    <xdr:colOff>561975</xdr:colOff>
                    <xdr:row>22</xdr:row>
                    <xdr:rowOff>57150</xdr:rowOff>
                  </from>
                  <to>
                    <xdr:col>4</xdr:col>
                    <xdr:colOff>866775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5</xdr:col>
                    <xdr:colOff>561975</xdr:colOff>
                    <xdr:row>22</xdr:row>
                    <xdr:rowOff>57150</xdr:rowOff>
                  </from>
                  <to>
                    <xdr:col>5</xdr:col>
                    <xdr:colOff>866775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6</xdr:col>
                    <xdr:colOff>561975</xdr:colOff>
                    <xdr:row>22</xdr:row>
                    <xdr:rowOff>57150</xdr:rowOff>
                  </from>
                  <to>
                    <xdr:col>6</xdr:col>
                    <xdr:colOff>866775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4" name="Check Box 27">
              <controlPr defaultSize="0" autoFill="0" autoLine="0" autoPict="0">
                <anchor moveWithCells="1">
                  <from>
                    <xdr:col>2</xdr:col>
                    <xdr:colOff>561975</xdr:colOff>
                    <xdr:row>21</xdr:row>
                    <xdr:rowOff>57150</xdr:rowOff>
                  </from>
                  <to>
                    <xdr:col>2</xdr:col>
                    <xdr:colOff>866775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5" name="Check Box 28">
              <controlPr defaultSize="0" autoFill="0" autoLine="0" autoPict="0">
                <anchor moveWithCells="1">
                  <from>
                    <xdr:col>3</xdr:col>
                    <xdr:colOff>561975</xdr:colOff>
                    <xdr:row>21</xdr:row>
                    <xdr:rowOff>57150</xdr:rowOff>
                  </from>
                  <to>
                    <xdr:col>3</xdr:col>
                    <xdr:colOff>866775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6" name="Check Box 29">
              <controlPr defaultSize="0" autoFill="0" autoLine="0" autoPict="0">
                <anchor moveWithCells="1">
                  <from>
                    <xdr:col>4</xdr:col>
                    <xdr:colOff>561975</xdr:colOff>
                    <xdr:row>21</xdr:row>
                    <xdr:rowOff>57150</xdr:rowOff>
                  </from>
                  <to>
                    <xdr:col>4</xdr:col>
                    <xdr:colOff>866775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7" name="Check Box 30">
              <controlPr defaultSize="0" autoFill="0" autoLine="0" autoPict="0">
                <anchor moveWithCells="1">
                  <from>
                    <xdr:col>5</xdr:col>
                    <xdr:colOff>561975</xdr:colOff>
                    <xdr:row>21</xdr:row>
                    <xdr:rowOff>57150</xdr:rowOff>
                  </from>
                  <to>
                    <xdr:col>5</xdr:col>
                    <xdr:colOff>866775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8" name="Check Box 31">
              <controlPr defaultSize="0" autoFill="0" autoLine="0" autoPict="0">
                <anchor moveWithCells="1">
                  <from>
                    <xdr:col>5</xdr:col>
                    <xdr:colOff>561975</xdr:colOff>
                    <xdr:row>16</xdr:row>
                    <xdr:rowOff>57150</xdr:rowOff>
                  </from>
                  <to>
                    <xdr:col>5</xdr:col>
                    <xdr:colOff>866775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9" name="Check Box 33">
              <controlPr defaultSize="0" autoFill="0" autoLine="0" autoPict="0">
                <anchor moveWithCells="1">
                  <from>
                    <xdr:col>6</xdr:col>
                    <xdr:colOff>561975</xdr:colOff>
                    <xdr:row>16</xdr:row>
                    <xdr:rowOff>57150</xdr:rowOff>
                  </from>
                  <to>
                    <xdr:col>6</xdr:col>
                    <xdr:colOff>866775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0" name="Check Box 34">
              <controlPr defaultSize="0" autoFill="0" autoLine="0" autoPict="0">
                <anchor moveWithCells="1">
                  <from>
                    <xdr:col>4</xdr:col>
                    <xdr:colOff>561975</xdr:colOff>
                    <xdr:row>16</xdr:row>
                    <xdr:rowOff>57150</xdr:rowOff>
                  </from>
                  <to>
                    <xdr:col>4</xdr:col>
                    <xdr:colOff>866775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1" name="Check Box 35">
              <controlPr defaultSize="0" autoFill="0" autoLine="0" autoPict="0">
                <anchor moveWithCells="1">
                  <from>
                    <xdr:col>6</xdr:col>
                    <xdr:colOff>561975</xdr:colOff>
                    <xdr:row>21</xdr:row>
                    <xdr:rowOff>57150</xdr:rowOff>
                  </from>
                  <to>
                    <xdr:col>6</xdr:col>
                    <xdr:colOff>866775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2" name="Check Box 36">
              <controlPr defaultSize="0" autoFill="0" autoLine="0" autoPict="0">
                <anchor moveWithCells="1">
                  <from>
                    <xdr:col>7</xdr:col>
                    <xdr:colOff>561975</xdr:colOff>
                    <xdr:row>23</xdr:row>
                    <xdr:rowOff>57150</xdr:rowOff>
                  </from>
                  <to>
                    <xdr:col>7</xdr:col>
                    <xdr:colOff>866775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3" name="Check Box 37">
              <controlPr defaultSize="0" autoFill="0" autoLine="0" autoPict="0">
                <anchor moveWithCells="1">
                  <from>
                    <xdr:col>7</xdr:col>
                    <xdr:colOff>561975</xdr:colOff>
                    <xdr:row>18</xdr:row>
                    <xdr:rowOff>57150</xdr:rowOff>
                  </from>
                  <to>
                    <xdr:col>7</xdr:col>
                    <xdr:colOff>866775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4" name="Check Box 38">
              <controlPr defaultSize="0" autoFill="0" autoLine="0" autoPict="0">
                <anchor moveWithCells="1">
                  <from>
                    <xdr:col>7</xdr:col>
                    <xdr:colOff>561975</xdr:colOff>
                    <xdr:row>20</xdr:row>
                    <xdr:rowOff>57150</xdr:rowOff>
                  </from>
                  <to>
                    <xdr:col>7</xdr:col>
                    <xdr:colOff>866775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5" name="Check Box 39">
              <controlPr defaultSize="0" autoFill="0" autoLine="0" autoPict="0">
                <anchor moveWithCells="1">
                  <from>
                    <xdr:col>7</xdr:col>
                    <xdr:colOff>561975</xdr:colOff>
                    <xdr:row>22</xdr:row>
                    <xdr:rowOff>57150</xdr:rowOff>
                  </from>
                  <to>
                    <xdr:col>7</xdr:col>
                    <xdr:colOff>866775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6" name="Check Box 40">
              <controlPr defaultSize="0" autoFill="0" autoLine="0" autoPict="0">
                <anchor moveWithCells="1">
                  <from>
                    <xdr:col>7</xdr:col>
                    <xdr:colOff>561975</xdr:colOff>
                    <xdr:row>16</xdr:row>
                    <xdr:rowOff>57150</xdr:rowOff>
                  </from>
                  <to>
                    <xdr:col>7</xdr:col>
                    <xdr:colOff>866775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7" name="Check Box 41">
              <controlPr defaultSize="0" autoFill="0" autoLine="0" autoPict="0">
                <anchor moveWithCells="1">
                  <from>
                    <xdr:col>7</xdr:col>
                    <xdr:colOff>561975</xdr:colOff>
                    <xdr:row>21</xdr:row>
                    <xdr:rowOff>57150</xdr:rowOff>
                  </from>
                  <to>
                    <xdr:col>7</xdr:col>
                    <xdr:colOff>866775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8" name="Check Box 42">
              <controlPr defaultSize="0" autoFill="0" autoLine="0" autoPict="0">
                <anchor moveWithCells="1">
                  <from>
                    <xdr:col>8</xdr:col>
                    <xdr:colOff>561975</xdr:colOff>
                    <xdr:row>23</xdr:row>
                    <xdr:rowOff>57150</xdr:rowOff>
                  </from>
                  <to>
                    <xdr:col>8</xdr:col>
                    <xdr:colOff>866775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9" name="Check Box 43">
              <controlPr defaultSize="0" autoFill="0" autoLine="0" autoPict="0">
                <anchor moveWithCells="1">
                  <from>
                    <xdr:col>8</xdr:col>
                    <xdr:colOff>561975</xdr:colOff>
                    <xdr:row>18</xdr:row>
                    <xdr:rowOff>57150</xdr:rowOff>
                  </from>
                  <to>
                    <xdr:col>8</xdr:col>
                    <xdr:colOff>866775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0" name="Check Box 44">
              <controlPr defaultSize="0" autoFill="0" autoLine="0" autoPict="0">
                <anchor moveWithCells="1">
                  <from>
                    <xdr:col>8</xdr:col>
                    <xdr:colOff>561975</xdr:colOff>
                    <xdr:row>20</xdr:row>
                    <xdr:rowOff>57150</xdr:rowOff>
                  </from>
                  <to>
                    <xdr:col>8</xdr:col>
                    <xdr:colOff>866775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1" name="Check Box 45">
              <controlPr defaultSize="0" autoFill="0" autoLine="0" autoPict="0">
                <anchor moveWithCells="1">
                  <from>
                    <xdr:col>8</xdr:col>
                    <xdr:colOff>561975</xdr:colOff>
                    <xdr:row>22</xdr:row>
                    <xdr:rowOff>57150</xdr:rowOff>
                  </from>
                  <to>
                    <xdr:col>8</xdr:col>
                    <xdr:colOff>866775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2" name="Check Box 46">
              <controlPr defaultSize="0" autoFill="0" autoLine="0" autoPict="0">
                <anchor moveWithCells="1">
                  <from>
                    <xdr:col>8</xdr:col>
                    <xdr:colOff>561975</xdr:colOff>
                    <xdr:row>16</xdr:row>
                    <xdr:rowOff>57150</xdr:rowOff>
                  </from>
                  <to>
                    <xdr:col>8</xdr:col>
                    <xdr:colOff>866775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3" name="Check Box 47">
              <controlPr defaultSize="0" autoFill="0" autoLine="0" autoPict="0">
                <anchor moveWithCells="1">
                  <from>
                    <xdr:col>8</xdr:col>
                    <xdr:colOff>561975</xdr:colOff>
                    <xdr:row>21</xdr:row>
                    <xdr:rowOff>57150</xdr:rowOff>
                  </from>
                  <to>
                    <xdr:col>8</xdr:col>
                    <xdr:colOff>866775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4" name="Check Box 48">
              <controlPr defaultSize="0" autoFill="0" autoLine="0" autoPict="0">
                <anchor moveWithCells="1">
                  <from>
                    <xdr:col>9</xdr:col>
                    <xdr:colOff>561975</xdr:colOff>
                    <xdr:row>23</xdr:row>
                    <xdr:rowOff>57150</xdr:rowOff>
                  </from>
                  <to>
                    <xdr:col>9</xdr:col>
                    <xdr:colOff>866775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5" name="Check Box 49">
              <controlPr defaultSize="0" autoFill="0" autoLine="0" autoPict="0">
                <anchor moveWithCells="1">
                  <from>
                    <xdr:col>9</xdr:col>
                    <xdr:colOff>561975</xdr:colOff>
                    <xdr:row>18</xdr:row>
                    <xdr:rowOff>57150</xdr:rowOff>
                  </from>
                  <to>
                    <xdr:col>9</xdr:col>
                    <xdr:colOff>866775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6" name="Check Box 50">
              <controlPr defaultSize="0" autoFill="0" autoLine="0" autoPict="0">
                <anchor moveWithCells="1">
                  <from>
                    <xdr:col>9</xdr:col>
                    <xdr:colOff>561975</xdr:colOff>
                    <xdr:row>20</xdr:row>
                    <xdr:rowOff>57150</xdr:rowOff>
                  </from>
                  <to>
                    <xdr:col>9</xdr:col>
                    <xdr:colOff>866775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7" name="Check Box 51">
              <controlPr defaultSize="0" autoFill="0" autoLine="0" autoPict="0">
                <anchor moveWithCells="1">
                  <from>
                    <xdr:col>9</xdr:col>
                    <xdr:colOff>561975</xdr:colOff>
                    <xdr:row>22</xdr:row>
                    <xdr:rowOff>57150</xdr:rowOff>
                  </from>
                  <to>
                    <xdr:col>9</xdr:col>
                    <xdr:colOff>866775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8" name="Check Box 52">
              <controlPr defaultSize="0" autoFill="0" autoLine="0" autoPict="0">
                <anchor moveWithCells="1">
                  <from>
                    <xdr:col>9</xdr:col>
                    <xdr:colOff>561975</xdr:colOff>
                    <xdr:row>16</xdr:row>
                    <xdr:rowOff>57150</xdr:rowOff>
                  </from>
                  <to>
                    <xdr:col>9</xdr:col>
                    <xdr:colOff>866775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9" name="Check Box 53">
              <controlPr defaultSize="0" autoFill="0" autoLine="0" autoPict="0">
                <anchor moveWithCells="1">
                  <from>
                    <xdr:col>9</xdr:col>
                    <xdr:colOff>561975</xdr:colOff>
                    <xdr:row>21</xdr:row>
                    <xdr:rowOff>57150</xdr:rowOff>
                  </from>
                  <to>
                    <xdr:col>9</xdr:col>
                    <xdr:colOff>866775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0" name="Check Box 54">
              <controlPr defaultSize="0" autoFill="0" autoLine="0" autoPict="0">
                <anchor moveWithCells="1">
                  <from>
                    <xdr:col>7</xdr:col>
                    <xdr:colOff>561975</xdr:colOff>
                    <xdr:row>18</xdr:row>
                    <xdr:rowOff>57150</xdr:rowOff>
                  </from>
                  <to>
                    <xdr:col>7</xdr:col>
                    <xdr:colOff>866775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1" name="Check Box 55">
              <controlPr defaultSize="0" autoFill="0" autoLine="0" autoPict="0">
                <anchor moveWithCells="1">
                  <from>
                    <xdr:col>10</xdr:col>
                    <xdr:colOff>561975</xdr:colOff>
                    <xdr:row>23</xdr:row>
                    <xdr:rowOff>57150</xdr:rowOff>
                  </from>
                  <to>
                    <xdr:col>10</xdr:col>
                    <xdr:colOff>866775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2" name="Check Box 56">
              <controlPr defaultSize="0" autoFill="0" autoLine="0" autoPict="0">
                <anchor moveWithCells="1">
                  <from>
                    <xdr:col>10</xdr:col>
                    <xdr:colOff>561975</xdr:colOff>
                    <xdr:row>18</xdr:row>
                    <xdr:rowOff>57150</xdr:rowOff>
                  </from>
                  <to>
                    <xdr:col>10</xdr:col>
                    <xdr:colOff>866775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3" name="Check Box 57">
              <controlPr defaultSize="0" autoFill="0" autoLine="0" autoPict="0">
                <anchor moveWithCells="1">
                  <from>
                    <xdr:col>10</xdr:col>
                    <xdr:colOff>561975</xdr:colOff>
                    <xdr:row>20</xdr:row>
                    <xdr:rowOff>57150</xdr:rowOff>
                  </from>
                  <to>
                    <xdr:col>10</xdr:col>
                    <xdr:colOff>866775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4" name="Check Box 58">
              <controlPr defaultSize="0" autoFill="0" autoLine="0" autoPict="0">
                <anchor moveWithCells="1">
                  <from>
                    <xdr:col>10</xdr:col>
                    <xdr:colOff>561975</xdr:colOff>
                    <xdr:row>22</xdr:row>
                    <xdr:rowOff>57150</xdr:rowOff>
                  </from>
                  <to>
                    <xdr:col>10</xdr:col>
                    <xdr:colOff>866775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5" name="Check Box 59">
              <controlPr defaultSize="0" autoFill="0" autoLine="0" autoPict="0">
                <anchor moveWithCells="1">
                  <from>
                    <xdr:col>10</xdr:col>
                    <xdr:colOff>561975</xdr:colOff>
                    <xdr:row>16</xdr:row>
                    <xdr:rowOff>57150</xdr:rowOff>
                  </from>
                  <to>
                    <xdr:col>10</xdr:col>
                    <xdr:colOff>866775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6" name="Check Box 60">
              <controlPr defaultSize="0" autoFill="0" autoLine="0" autoPict="0">
                <anchor moveWithCells="1">
                  <from>
                    <xdr:col>10</xdr:col>
                    <xdr:colOff>561975</xdr:colOff>
                    <xdr:row>21</xdr:row>
                    <xdr:rowOff>57150</xdr:rowOff>
                  </from>
                  <to>
                    <xdr:col>10</xdr:col>
                    <xdr:colOff>866775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7" name="Check Box 61">
              <controlPr defaultSize="0" autoFill="0" autoLine="0" autoPict="0">
                <anchor moveWithCells="1">
                  <from>
                    <xdr:col>11</xdr:col>
                    <xdr:colOff>561975</xdr:colOff>
                    <xdr:row>23</xdr:row>
                    <xdr:rowOff>57150</xdr:rowOff>
                  </from>
                  <to>
                    <xdr:col>11</xdr:col>
                    <xdr:colOff>866775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8" name="Check Box 62">
              <controlPr defaultSize="0" autoFill="0" autoLine="0" autoPict="0">
                <anchor moveWithCells="1">
                  <from>
                    <xdr:col>11</xdr:col>
                    <xdr:colOff>561975</xdr:colOff>
                    <xdr:row>18</xdr:row>
                    <xdr:rowOff>57150</xdr:rowOff>
                  </from>
                  <to>
                    <xdr:col>11</xdr:col>
                    <xdr:colOff>866775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9" name="Check Box 63">
              <controlPr defaultSize="0" autoFill="0" autoLine="0" autoPict="0">
                <anchor moveWithCells="1">
                  <from>
                    <xdr:col>11</xdr:col>
                    <xdr:colOff>561975</xdr:colOff>
                    <xdr:row>20</xdr:row>
                    <xdr:rowOff>57150</xdr:rowOff>
                  </from>
                  <to>
                    <xdr:col>11</xdr:col>
                    <xdr:colOff>866775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0" name="Check Box 64">
              <controlPr defaultSize="0" autoFill="0" autoLine="0" autoPict="0">
                <anchor moveWithCells="1">
                  <from>
                    <xdr:col>11</xdr:col>
                    <xdr:colOff>561975</xdr:colOff>
                    <xdr:row>22</xdr:row>
                    <xdr:rowOff>57150</xdr:rowOff>
                  </from>
                  <to>
                    <xdr:col>11</xdr:col>
                    <xdr:colOff>866775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1" name="Check Box 66">
              <controlPr defaultSize="0" autoFill="0" autoLine="0" autoPict="0">
                <anchor moveWithCells="1">
                  <from>
                    <xdr:col>11</xdr:col>
                    <xdr:colOff>561975</xdr:colOff>
                    <xdr:row>21</xdr:row>
                    <xdr:rowOff>57150</xdr:rowOff>
                  </from>
                  <to>
                    <xdr:col>11</xdr:col>
                    <xdr:colOff>866775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2" name="Check Box 67">
              <controlPr defaultSize="0" autoFill="0" autoLine="0" autoPict="0">
                <anchor moveWithCells="1">
                  <from>
                    <xdr:col>12</xdr:col>
                    <xdr:colOff>561975</xdr:colOff>
                    <xdr:row>23</xdr:row>
                    <xdr:rowOff>57150</xdr:rowOff>
                  </from>
                  <to>
                    <xdr:col>12</xdr:col>
                    <xdr:colOff>866775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3" name="Check Box 68">
              <controlPr defaultSize="0" autoFill="0" autoLine="0" autoPict="0">
                <anchor moveWithCells="1">
                  <from>
                    <xdr:col>12</xdr:col>
                    <xdr:colOff>561975</xdr:colOff>
                    <xdr:row>18</xdr:row>
                    <xdr:rowOff>57150</xdr:rowOff>
                  </from>
                  <to>
                    <xdr:col>12</xdr:col>
                    <xdr:colOff>866775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4" name="Check Box 69">
              <controlPr defaultSize="0" autoFill="0" autoLine="0" autoPict="0">
                <anchor moveWithCells="1">
                  <from>
                    <xdr:col>12</xdr:col>
                    <xdr:colOff>561975</xdr:colOff>
                    <xdr:row>20</xdr:row>
                    <xdr:rowOff>57150</xdr:rowOff>
                  </from>
                  <to>
                    <xdr:col>12</xdr:col>
                    <xdr:colOff>866775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5" name="Check Box 70">
              <controlPr defaultSize="0" autoFill="0" autoLine="0" autoPict="0">
                <anchor moveWithCells="1">
                  <from>
                    <xdr:col>12</xdr:col>
                    <xdr:colOff>561975</xdr:colOff>
                    <xdr:row>22</xdr:row>
                    <xdr:rowOff>57150</xdr:rowOff>
                  </from>
                  <to>
                    <xdr:col>12</xdr:col>
                    <xdr:colOff>866775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6" name="Check Box 71">
              <controlPr defaultSize="0" autoFill="0" autoLine="0" autoPict="0">
                <anchor moveWithCells="1">
                  <from>
                    <xdr:col>12</xdr:col>
                    <xdr:colOff>561975</xdr:colOff>
                    <xdr:row>16</xdr:row>
                    <xdr:rowOff>57150</xdr:rowOff>
                  </from>
                  <to>
                    <xdr:col>12</xdr:col>
                    <xdr:colOff>866775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7" name="Check Box 72">
              <controlPr defaultSize="0" autoFill="0" autoLine="0" autoPict="0">
                <anchor moveWithCells="1">
                  <from>
                    <xdr:col>12</xdr:col>
                    <xdr:colOff>561975</xdr:colOff>
                    <xdr:row>21</xdr:row>
                    <xdr:rowOff>57150</xdr:rowOff>
                  </from>
                  <to>
                    <xdr:col>12</xdr:col>
                    <xdr:colOff>866775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8" name="Check Box 73">
              <controlPr defaultSize="0" autoFill="0" autoLine="0" autoPict="0">
                <anchor moveWithCells="1">
                  <from>
                    <xdr:col>13</xdr:col>
                    <xdr:colOff>561975</xdr:colOff>
                    <xdr:row>23</xdr:row>
                    <xdr:rowOff>57150</xdr:rowOff>
                  </from>
                  <to>
                    <xdr:col>13</xdr:col>
                    <xdr:colOff>866775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9" name="Check Box 74">
              <controlPr defaultSize="0" autoFill="0" autoLine="0" autoPict="0">
                <anchor moveWithCells="1">
                  <from>
                    <xdr:col>13</xdr:col>
                    <xdr:colOff>561975</xdr:colOff>
                    <xdr:row>18</xdr:row>
                    <xdr:rowOff>57150</xdr:rowOff>
                  </from>
                  <to>
                    <xdr:col>13</xdr:col>
                    <xdr:colOff>866775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0" name="Check Box 75">
              <controlPr defaultSize="0" autoFill="0" autoLine="0" autoPict="0">
                <anchor moveWithCells="1">
                  <from>
                    <xdr:col>13</xdr:col>
                    <xdr:colOff>561975</xdr:colOff>
                    <xdr:row>20</xdr:row>
                    <xdr:rowOff>57150</xdr:rowOff>
                  </from>
                  <to>
                    <xdr:col>13</xdr:col>
                    <xdr:colOff>866775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1" name="Check Box 76">
              <controlPr defaultSize="0" autoFill="0" autoLine="0" autoPict="0">
                <anchor moveWithCells="1">
                  <from>
                    <xdr:col>13</xdr:col>
                    <xdr:colOff>561975</xdr:colOff>
                    <xdr:row>22</xdr:row>
                    <xdr:rowOff>57150</xdr:rowOff>
                  </from>
                  <to>
                    <xdr:col>13</xdr:col>
                    <xdr:colOff>866775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2" name="Check Box 77">
              <controlPr defaultSize="0" autoFill="0" autoLine="0" autoPict="0">
                <anchor moveWithCells="1">
                  <from>
                    <xdr:col>13</xdr:col>
                    <xdr:colOff>561975</xdr:colOff>
                    <xdr:row>16</xdr:row>
                    <xdr:rowOff>57150</xdr:rowOff>
                  </from>
                  <to>
                    <xdr:col>13</xdr:col>
                    <xdr:colOff>866775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3" name="Check Box 78">
              <controlPr defaultSize="0" autoFill="0" autoLine="0" autoPict="0">
                <anchor moveWithCells="1">
                  <from>
                    <xdr:col>13</xdr:col>
                    <xdr:colOff>561975</xdr:colOff>
                    <xdr:row>21</xdr:row>
                    <xdr:rowOff>57150</xdr:rowOff>
                  </from>
                  <to>
                    <xdr:col>13</xdr:col>
                    <xdr:colOff>866775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4" name="Check Box 79">
              <controlPr defaultSize="0" autoFill="0" autoLine="0" autoPict="0">
                <anchor moveWithCells="1">
                  <from>
                    <xdr:col>10</xdr:col>
                    <xdr:colOff>561975</xdr:colOff>
                    <xdr:row>18</xdr:row>
                    <xdr:rowOff>57150</xdr:rowOff>
                  </from>
                  <to>
                    <xdr:col>10</xdr:col>
                    <xdr:colOff>866775</xdr:colOff>
                    <xdr:row>19</xdr:row>
                    <xdr:rowOff>28575</xdr:rowOff>
                  </to>
                </anchor>
              </controlPr>
            </control>
          </mc:Choice>
        </mc:AlternateContent>
      </controls>
    </mc:Choice>
  </mc:AlternateContent>
  <tableParts count="1">
    <tablePart r:id="rId7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2F963-F9F7-43DE-9C06-778712B2929D}">
  <sheetPr>
    <tabColor rgb="FF92D050"/>
  </sheetPr>
  <dimension ref="A1:AZ147"/>
  <sheetViews>
    <sheetView zoomScaleNormal="100" workbookViewId="0">
      <pane xSplit="2" ySplit="1" topLeftCell="C84" activePane="bottomRight" state="frozen"/>
      <selection pane="topRight" activeCell="C1" sqref="C1"/>
      <selection pane="bottomLeft" activeCell="A2" sqref="A2"/>
      <selection pane="bottomRight" activeCell="C53" sqref="C53"/>
    </sheetView>
  </sheetViews>
  <sheetFormatPr defaultColWidth="10.6640625" defaultRowHeight="15" outlineLevelRow="1" x14ac:dyDescent="0.25"/>
  <cols>
    <col min="1" max="1" width="43.5" style="54" customWidth="1"/>
    <col min="2" max="2" width="24.6640625" style="54" customWidth="1"/>
    <col min="3" max="3" width="36" style="22" customWidth="1"/>
    <col min="4" max="4" width="27.83203125" style="22" customWidth="1"/>
    <col min="5" max="5" width="26.33203125" style="22" customWidth="1"/>
    <col min="6" max="6" width="34.33203125" style="22" customWidth="1"/>
    <col min="7" max="7" width="29" style="22" customWidth="1"/>
    <col min="8" max="8" width="24.83203125" style="22" customWidth="1"/>
    <col min="9" max="9" width="29.5" style="22" customWidth="1"/>
    <col min="10" max="10" width="30.6640625" style="22" customWidth="1"/>
    <col min="11" max="11" width="25.33203125" style="22" customWidth="1"/>
    <col min="12" max="12" width="16.6640625" style="22" customWidth="1"/>
    <col min="13" max="13" width="18.5" style="22" customWidth="1"/>
    <col min="14" max="14" width="19.83203125" style="22" customWidth="1"/>
    <col min="15" max="16384" width="10.6640625" style="22"/>
  </cols>
  <sheetData>
    <row r="1" spans="1:12" s="35" customFormat="1" x14ac:dyDescent="0.25">
      <c r="A1" s="20" t="s">
        <v>75</v>
      </c>
      <c r="B1" s="20"/>
      <c r="C1" s="20" t="s">
        <v>76</v>
      </c>
      <c r="D1" s="20" t="s">
        <v>77</v>
      </c>
      <c r="E1" s="20" t="s">
        <v>78</v>
      </c>
      <c r="F1" s="20" t="s">
        <v>79</v>
      </c>
      <c r="G1" s="20" t="s">
        <v>80</v>
      </c>
      <c r="H1" s="20" t="s">
        <v>81</v>
      </c>
      <c r="I1" s="20" t="s">
        <v>82</v>
      </c>
      <c r="J1" s="20" t="s">
        <v>83</v>
      </c>
      <c r="K1" s="20" t="s">
        <v>84</v>
      </c>
    </row>
    <row r="2" spans="1:12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2" x14ac:dyDescent="0.25">
      <c r="A3" s="67" t="s">
        <v>85</v>
      </c>
      <c r="B3" s="63"/>
      <c r="C3" s="21"/>
      <c r="D3" s="21"/>
      <c r="E3" s="21"/>
      <c r="F3" s="21"/>
      <c r="G3" s="21"/>
      <c r="H3" s="21"/>
      <c r="I3" s="21"/>
      <c r="J3" s="21"/>
      <c r="K3" s="21"/>
    </row>
    <row r="4" spans="1:12" x14ac:dyDescent="0.25">
      <c r="A4" s="32" t="s">
        <v>156</v>
      </c>
      <c r="B4" s="23"/>
      <c r="C4" s="21"/>
      <c r="D4" s="21"/>
      <c r="E4" s="21"/>
      <c r="F4" s="21"/>
      <c r="G4" s="21"/>
      <c r="H4" s="21"/>
      <c r="I4" s="21"/>
      <c r="J4" s="21"/>
      <c r="K4" s="21"/>
    </row>
    <row r="5" spans="1:12" s="60" customFormat="1" ht="15.75" thickBot="1" x14ac:dyDescent="0.3">
      <c r="A5" s="68" t="s">
        <v>86</v>
      </c>
      <c r="B5" s="37"/>
      <c r="C5" s="37">
        <v>14</v>
      </c>
      <c r="D5" s="37">
        <v>17</v>
      </c>
      <c r="E5" s="37">
        <v>25</v>
      </c>
      <c r="F5" s="37">
        <v>14</v>
      </c>
      <c r="G5" s="37">
        <v>36</v>
      </c>
      <c r="H5" s="37">
        <v>45</v>
      </c>
      <c r="I5" s="37">
        <v>240</v>
      </c>
      <c r="J5" s="37">
        <v>400</v>
      </c>
      <c r="K5" s="37">
        <v>260</v>
      </c>
    </row>
    <row r="6" spans="1:12" s="62" customFormat="1" ht="15.75" thickTop="1" x14ac:dyDescent="0.25">
      <c r="A6" s="69" t="s">
        <v>255</v>
      </c>
      <c r="B6" s="61"/>
      <c r="C6" s="61">
        <v>13</v>
      </c>
      <c r="D6" s="61">
        <v>12.81</v>
      </c>
      <c r="E6" s="61">
        <v>14.1</v>
      </c>
      <c r="F6" s="61">
        <v>17</v>
      </c>
      <c r="G6" s="61">
        <v>18</v>
      </c>
      <c r="H6" s="61">
        <v>1.2</v>
      </c>
      <c r="I6" s="61" t="s">
        <v>49</v>
      </c>
      <c r="J6" s="61" t="s">
        <v>49</v>
      </c>
      <c r="K6" s="61" t="s">
        <v>49</v>
      </c>
      <c r="L6" s="61"/>
    </row>
    <row r="7" spans="1:12" s="39" customFormat="1" ht="4.5" customHeight="1" thickBot="1" x14ac:dyDescent="0.3">
      <c r="A7" s="70"/>
      <c r="B7" s="36"/>
      <c r="C7" s="36"/>
      <c r="D7" s="36"/>
      <c r="E7" s="36"/>
      <c r="F7" s="36"/>
      <c r="G7" s="36"/>
      <c r="H7" s="36"/>
      <c r="I7" s="36"/>
      <c r="J7" s="36"/>
      <c r="K7" s="36"/>
    </row>
    <row r="8" spans="1:12" ht="15.75" thickTop="1" x14ac:dyDescent="0.25">
      <c r="A8" s="32" t="s">
        <v>323</v>
      </c>
      <c r="B8" s="23"/>
      <c r="C8" s="21">
        <v>0.7</v>
      </c>
      <c r="D8" s="21">
        <v>1</v>
      </c>
      <c r="E8" s="21">
        <v>1.3</v>
      </c>
      <c r="F8" s="21">
        <v>0.9</v>
      </c>
      <c r="G8" s="21">
        <v>26</v>
      </c>
      <c r="H8" s="21">
        <v>19</v>
      </c>
      <c r="I8" s="21" t="s">
        <v>49</v>
      </c>
      <c r="J8" s="21" t="s">
        <v>49</v>
      </c>
      <c r="K8" s="21" t="s">
        <v>49</v>
      </c>
    </row>
    <row r="9" spans="1:12" s="39" customFormat="1" ht="3.75" customHeight="1" thickBot="1" x14ac:dyDescent="0.3">
      <c r="A9" s="70"/>
      <c r="B9" s="36"/>
      <c r="C9" s="40"/>
      <c r="D9" s="40"/>
      <c r="E9" s="40"/>
      <c r="F9" s="40"/>
      <c r="G9" s="40"/>
      <c r="H9" s="40"/>
      <c r="I9" s="40"/>
      <c r="J9" s="40"/>
      <c r="K9" s="40"/>
    </row>
    <row r="10" spans="1:12" ht="15.75" thickTop="1" x14ac:dyDescent="0.25">
      <c r="A10" s="32" t="s">
        <v>87</v>
      </c>
      <c r="B10" s="23"/>
      <c r="C10" s="38">
        <v>19</v>
      </c>
      <c r="D10" s="38">
        <v>20</v>
      </c>
      <c r="E10" s="38">
        <v>28</v>
      </c>
      <c r="F10" s="38">
        <v>20</v>
      </c>
      <c r="G10" s="38">
        <v>43</v>
      </c>
      <c r="H10" s="38">
        <v>42</v>
      </c>
      <c r="I10" s="38" t="s">
        <v>88</v>
      </c>
      <c r="J10" s="38" t="s">
        <v>88</v>
      </c>
      <c r="K10" s="38" t="s">
        <v>88</v>
      </c>
    </row>
    <row r="11" spans="1:12" s="39" customFormat="1" ht="6" hidden="1" customHeight="1" thickBot="1" x14ac:dyDescent="0.3">
      <c r="A11" s="70"/>
      <c r="B11" s="36"/>
      <c r="C11" s="41"/>
      <c r="D11" s="41"/>
      <c r="E11" s="41"/>
      <c r="F11" s="41"/>
      <c r="G11" s="41"/>
      <c r="H11" s="41"/>
      <c r="I11" s="41"/>
      <c r="J11" s="41"/>
      <c r="K11" s="41"/>
    </row>
    <row r="12" spans="1:12" x14ac:dyDescent="0.25">
      <c r="A12" s="32" t="s">
        <v>89</v>
      </c>
      <c r="B12" s="23"/>
      <c r="C12" s="23" t="s">
        <v>90</v>
      </c>
      <c r="D12" s="23" t="s">
        <v>91</v>
      </c>
      <c r="E12" s="23" t="s">
        <v>92</v>
      </c>
      <c r="F12" s="23" t="s">
        <v>91</v>
      </c>
      <c r="G12" s="23" t="s">
        <v>93</v>
      </c>
      <c r="H12" s="23" t="s">
        <v>94</v>
      </c>
      <c r="I12" s="23" t="s">
        <v>88</v>
      </c>
      <c r="J12" s="23" t="s">
        <v>88</v>
      </c>
      <c r="K12" s="23" t="s">
        <v>88</v>
      </c>
      <c r="L12" s="23"/>
    </row>
    <row r="13" spans="1:12" s="43" customFormat="1" x14ac:dyDescent="0.25">
      <c r="A13" s="71" t="s">
        <v>95</v>
      </c>
      <c r="B13" s="64"/>
      <c r="C13" s="42"/>
      <c r="D13" s="42"/>
      <c r="E13" s="42"/>
      <c r="F13" s="42"/>
      <c r="G13" s="42"/>
      <c r="H13" s="42"/>
      <c r="I13" s="42"/>
      <c r="J13" s="42"/>
      <c r="K13" s="42"/>
    </row>
    <row r="14" spans="1:12" ht="6" customHeight="1" x14ac:dyDescent="0.25">
      <c r="A14" s="65"/>
      <c r="B14" s="65"/>
      <c r="C14" s="21"/>
      <c r="D14" s="21"/>
      <c r="E14" s="21"/>
      <c r="F14" s="21"/>
      <c r="G14" s="21"/>
      <c r="H14" s="21"/>
      <c r="I14" s="21"/>
      <c r="J14" s="21"/>
      <c r="K14" s="21"/>
    </row>
    <row r="15" spans="1:12" x14ac:dyDescent="0.25">
      <c r="A15" s="32" t="s">
        <v>96</v>
      </c>
      <c r="B15" s="23"/>
      <c r="C15" s="23">
        <v>17</v>
      </c>
      <c r="D15" s="23">
        <v>19</v>
      </c>
      <c r="E15" s="23">
        <v>19</v>
      </c>
      <c r="F15" s="23">
        <v>20</v>
      </c>
      <c r="G15" s="23"/>
      <c r="H15" s="23"/>
      <c r="I15" s="23"/>
      <c r="J15" s="23"/>
      <c r="K15" s="23"/>
      <c r="L15" s="23"/>
    </row>
    <row r="16" spans="1:12" outlineLevel="1" x14ac:dyDescent="0.25">
      <c r="A16" s="32"/>
      <c r="B16" s="23" t="s">
        <v>97</v>
      </c>
      <c r="C16" s="26" t="s">
        <v>98</v>
      </c>
      <c r="D16" s="26" t="s">
        <v>99</v>
      </c>
      <c r="E16" s="26" t="s">
        <v>98</v>
      </c>
      <c r="F16" s="26" t="s">
        <v>98</v>
      </c>
      <c r="G16" s="23" t="s">
        <v>49</v>
      </c>
      <c r="H16" s="23" t="s">
        <v>49</v>
      </c>
      <c r="I16" s="23" t="s">
        <v>49</v>
      </c>
      <c r="J16" s="23" t="s">
        <v>49</v>
      </c>
      <c r="K16" s="23" t="s">
        <v>49</v>
      </c>
      <c r="L16" s="23"/>
    </row>
    <row r="17" spans="1:12" ht="15.75" thickBot="1" x14ac:dyDescent="0.3">
      <c r="A17" s="32"/>
      <c r="B17" s="23" t="s">
        <v>100</v>
      </c>
      <c r="C17" s="28">
        <f>C15*100000*0.0001/10</f>
        <v>17</v>
      </c>
      <c r="D17" s="28">
        <f>D15*100000*0.01*0.0067/10</f>
        <v>12.73</v>
      </c>
      <c r="E17" s="28">
        <f>E15*100000*0.0001*0.73/10</f>
        <v>13.87</v>
      </c>
      <c r="F17" s="28">
        <f>F15*100000*0.0001/10</f>
        <v>20</v>
      </c>
      <c r="G17" s="37" t="s">
        <v>49</v>
      </c>
      <c r="H17" s="37" t="s">
        <v>49</v>
      </c>
      <c r="I17" s="37" t="s">
        <v>49</v>
      </c>
      <c r="J17" s="37" t="s">
        <v>49</v>
      </c>
      <c r="K17" s="37" t="s">
        <v>49</v>
      </c>
      <c r="L17" s="23"/>
    </row>
    <row r="18" spans="1:12" ht="6.75" customHeight="1" thickTop="1" x14ac:dyDescent="0.25">
      <c r="A18" s="32"/>
      <c r="B18" s="23"/>
      <c r="C18" s="29"/>
      <c r="D18" s="29"/>
      <c r="E18" s="29"/>
      <c r="F18" s="29"/>
      <c r="G18" s="23"/>
      <c r="H18" s="23"/>
      <c r="I18" s="23"/>
      <c r="J18" s="23"/>
      <c r="K18" s="23"/>
      <c r="L18" s="23"/>
    </row>
    <row r="19" spans="1:12" x14ac:dyDescent="0.25">
      <c r="A19" s="32" t="s">
        <v>247</v>
      </c>
      <c r="B19" s="23"/>
      <c r="C19" s="23">
        <v>15</v>
      </c>
      <c r="D19" s="23">
        <v>21</v>
      </c>
      <c r="E19" s="23">
        <v>21</v>
      </c>
      <c r="F19" s="23">
        <v>15</v>
      </c>
      <c r="G19" s="23">
        <v>35</v>
      </c>
      <c r="H19" s="23">
        <v>30</v>
      </c>
      <c r="I19" s="23" t="s">
        <v>49</v>
      </c>
      <c r="J19" s="23" t="s">
        <v>49</v>
      </c>
      <c r="K19" s="23">
        <v>300</v>
      </c>
      <c r="L19" s="23"/>
    </row>
    <row r="20" spans="1:12" outlineLevel="1" x14ac:dyDescent="0.25">
      <c r="A20" s="32"/>
      <c r="B20" s="23" t="s">
        <v>97</v>
      </c>
      <c r="C20" s="26" t="s">
        <v>107</v>
      </c>
      <c r="D20" s="26" t="s">
        <v>99</v>
      </c>
      <c r="E20" s="26" t="s">
        <v>98</v>
      </c>
      <c r="F20" s="26" t="s">
        <v>98</v>
      </c>
      <c r="G20" s="26" t="s">
        <v>102</v>
      </c>
      <c r="H20" s="26" t="s">
        <v>103</v>
      </c>
      <c r="I20" s="23" t="s">
        <v>49</v>
      </c>
      <c r="J20" s="23" t="s">
        <v>49</v>
      </c>
      <c r="K20" s="26" t="s">
        <v>132</v>
      </c>
      <c r="L20" s="23"/>
    </row>
    <row r="21" spans="1:12" ht="15.75" thickBot="1" x14ac:dyDescent="0.3">
      <c r="A21" s="32"/>
      <c r="B21" s="23" t="s">
        <v>100</v>
      </c>
      <c r="C21" s="28">
        <f>C19*100000*0.0001/10</f>
        <v>15</v>
      </c>
      <c r="D21" s="28">
        <f>D19*100000*0.01*0.0067/10</f>
        <v>14.070000000000002</v>
      </c>
      <c r="E21" s="28">
        <f>E19*100000*0.0001*0.73/10</f>
        <v>15.329999999999998</v>
      </c>
      <c r="F21" s="28">
        <f>F19*100000*0.0001/10</f>
        <v>15</v>
      </c>
      <c r="G21" s="28">
        <f>G19*100*0.01</f>
        <v>35</v>
      </c>
      <c r="H21" s="28">
        <f>H19*5000*0.001</f>
        <v>150</v>
      </c>
      <c r="I21" s="37" t="s">
        <v>49</v>
      </c>
      <c r="J21" s="37" t="s">
        <v>49</v>
      </c>
      <c r="K21" s="28">
        <f>K19*100*0.001/100</f>
        <v>0.3</v>
      </c>
      <c r="L21" s="23"/>
    </row>
    <row r="22" spans="1:12" ht="8.25" customHeight="1" thickTop="1" x14ac:dyDescent="0.25">
      <c r="A22" s="32"/>
      <c r="B22" s="23"/>
      <c r="C22" s="29"/>
      <c r="D22" s="29"/>
      <c r="E22" s="29"/>
      <c r="F22" s="29"/>
      <c r="G22" s="29"/>
      <c r="H22" s="29"/>
      <c r="I22" s="23"/>
      <c r="J22" s="23"/>
      <c r="K22" s="29"/>
      <c r="L22" s="23"/>
    </row>
    <row r="23" spans="1:12" ht="12" customHeight="1" x14ac:dyDescent="0.25">
      <c r="A23" s="32" t="s">
        <v>101</v>
      </c>
      <c r="C23" s="23">
        <v>15</v>
      </c>
      <c r="D23" s="23">
        <v>17</v>
      </c>
      <c r="E23" s="23">
        <v>25</v>
      </c>
      <c r="F23" s="23">
        <v>14</v>
      </c>
      <c r="G23" s="23">
        <v>36</v>
      </c>
      <c r="H23" s="23">
        <v>45</v>
      </c>
      <c r="I23" s="23">
        <v>240</v>
      </c>
      <c r="J23" s="23">
        <v>400</v>
      </c>
      <c r="K23" s="23">
        <v>260</v>
      </c>
    </row>
    <row r="24" spans="1:12" outlineLevel="1" x14ac:dyDescent="0.25">
      <c r="B24" s="23" t="s">
        <v>97</v>
      </c>
      <c r="C24" s="26" t="s">
        <v>98</v>
      </c>
      <c r="D24" s="26" t="s">
        <v>99</v>
      </c>
      <c r="E24" s="26" t="s">
        <v>98</v>
      </c>
      <c r="F24" s="26" t="s">
        <v>98</v>
      </c>
      <c r="G24" s="26" t="s">
        <v>102</v>
      </c>
      <c r="H24" s="26" t="s">
        <v>103</v>
      </c>
      <c r="I24" s="26" t="s">
        <v>104</v>
      </c>
      <c r="J24" s="26" t="s">
        <v>105</v>
      </c>
      <c r="K24" s="26" t="s">
        <v>105</v>
      </c>
    </row>
    <row r="25" spans="1:12" ht="15.75" thickBot="1" x14ac:dyDescent="0.3">
      <c r="B25" s="23" t="s">
        <v>100</v>
      </c>
      <c r="C25" s="28">
        <f>C23*100000*0.0001/10</f>
        <v>15</v>
      </c>
      <c r="D25" s="28">
        <f>D23*100000*0.01*0.0067/10</f>
        <v>11.39</v>
      </c>
      <c r="E25" s="28">
        <f>E23*100000*0.0001*0.73/10</f>
        <v>18.25</v>
      </c>
      <c r="F25" s="28">
        <f>F23*100000*0.0001/10</f>
        <v>14</v>
      </c>
      <c r="G25" s="28">
        <f>G23*100*0.01</f>
        <v>36</v>
      </c>
      <c r="H25" s="28">
        <f>H23*5000*0.001</f>
        <v>225</v>
      </c>
      <c r="I25" s="28">
        <f>I23*10*0.1/10</f>
        <v>24</v>
      </c>
      <c r="J25" s="28">
        <f>J23*100*0.01/100</f>
        <v>4</v>
      </c>
      <c r="K25" s="28">
        <f>K23*100*0.001/100</f>
        <v>0.26</v>
      </c>
    </row>
    <row r="26" spans="1:12" ht="7.5" customHeight="1" thickTop="1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</row>
    <row r="27" spans="1:12" x14ac:dyDescent="0.25">
      <c r="A27" s="32" t="s">
        <v>246</v>
      </c>
      <c r="B27" s="23"/>
      <c r="C27" s="23">
        <v>15</v>
      </c>
      <c r="D27" s="23">
        <v>19</v>
      </c>
      <c r="E27" s="23">
        <v>20</v>
      </c>
      <c r="F27" s="23">
        <v>16</v>
      </c>
      <c r="G27" s="23">
        <v>28</v>
      </c>
      <c r="H27" s="23">
        <v>22</v>
      </c>
      <c r="I27" s="23">
        <v>3</v>
      </c>
      <c r="J27" s="23">
        <v>200</v>
      </c>
      <c r="K27" s="23">
        <v>165</v>
      </c>
    </row>
    <row r="28" spans="1:12" outlineLevel="1" x14ac:dyDescent="0.25">
      <c r="B28" s="23" t="s">
        <v>97</v>
      </c>
      <c r="C28" s="23" t="s">
        <v>99</v>
      </c>
      <c r="D28" s="23" t="s">
        <v>99</v>
      </c>
      <c r="E28" s="23" t="s">
        <v>99</v>
      </c>
      <c r="F28" s="23" t="s">
        <v>99</v>
      </c>
      <c r="G28" s="26" t="s">
        <v>102</v>
      </c>
      <c r="H28" s="26" t="s">
        <v>243</v>
      </c>
      <c r="I28" s="26" t="s">
        <v>245</v>
      </c>
      <c r="J28" s="26" t="s">
        <v>132</v>
      </c>
      <c r="K28" s="26" t="s">
        <v>132</v>
      </c>
    </row>
    <row r="29" spans="1:12" ht="15.75" thickBot="1" x14ac:dyDescent="0.3">
      <c r="B29" s="23" t="s">
        <v>100</v>
      </c>
      <c r="C29" s="28">
        <v>10</v>
      </c>
      <c r="D29" s="28">
        <v>6.59</v>
      </c>
      <c r="E29" s="28">
        <v>7.37</v>
      </c>
      <c r="F29" s="28">
        <v>10</v>
      </c>
      <c r="G29" s="28">
        <v>28</v>
      </c>
      <c r="H29" s="28">
        <v>110</v>
      </c>
      <c r="I29" s="28">
        <v>30</v>
      </c>
      <c r="J29" s="28">
        <v>2</v>
      </c>
      <c r="K29" s="28">
        <v>1.65</v>
      </c>
    </row>
    <row r="30" spans="1:12" ht="3" customHeight="1" thickTop="1" x14ac:dyDescent="0.25">
      <c r="B30" s="23"/>
      <c r="C30" s="29"/>
      <c r="D30" s="29"/>
      <c r="E30" s="29"/>
      <c r="F30" s="29"/>
      <c r="G30" s="29"/>
      <c r="H30" s="29"/>
      <c r="I30" s="29"/>
      <c r="J30" s="29"/>
      <c r="K30" s="29"/>
    </row>
    <row r="31" spans="1:12" ht="7.5" customHeight="1" x14ac:dyDescent="0.25">
      <c r="B31" s="23"/>
      <c r="C31" s="29"/>
      <c r="D31" s="29"/>
      <c r="E31" s="29"/>
      <c r="F31" s="29"/>
      <c r="G31" s="29"/>
      <c r="H31" s="29"/>
      <c r="I31" s="29"/>
      <c r="J31" s="29"/>
      <c r="K31" s="29"/>
    </row>
    <row r="32" spans="1:12" x14ac:dyDescent="0.25">
      <c r="A32" s="32" t="s">
        <v>106</v>
      </c>
      <c r="B32" s="23"/>
      <c r="C32" s="23">
        <v>16</v>
      </c>
      <c r="D32" s="23">
        <v>19</v>
      </c>
      <c r="E32" s="23">
        <v>19</v>
      </c>
      <c r="F32" s="23">
        <v>17</v>
      </c>
      <c r="G32" s="23">
        <v>35</v>
      </c>
      <c r="H32" s="23">
        <v>41</v>
      </c>
      <c r="I32" s="23">
        <v>18</v>
      </c>
      <c r="J32" s="23">
        <v>26</v>
      </c>
      <c r="K32" s="23">
        <v>17</v>
      </c>
    </row>
    <row r="33" spans="1:12" outlineLevel="1" x14ac:dyDescent="0.25">
      <c r="B33" s="23" t="s">
        <v>97</v>
      </c>
      <c r="C33" s="26" t="s">
        <v>107</v>
      </c>
      <c r="D33" s="26" t="s">
        <v>108</v>
      </c>
      <c r="E33" s="26" t="s">
        <v>107</v>
      </c>
      <c r="F33" s="26" t="s">
        <v>107</v>
      </c>
      <c r="G33" s="26" t="s">
        <v>102</v>
      </c>
      <c r="H33" s="26" t="s">
        <v>103</v>
      </c>
      <c r="I33" s="26" t="s">
        <v>109</v>
      </c>
      <c r="J33" s="26" t="s">
        <v>104</v>
      </c>
      <c r="K33" s="26" t="s">
        <v>110</v>
      </c>
    </row>
    <row r="34" spans="1:12" ht="15.75" thickBot="1" x14ac:dyDescent="0.3">
      <c r="B34" s="23" t="s">
        <v>100</v>
      </c>
      <c r="C34" s="28">
        <f>C32*100000*0.00001</f>
        <v>16</v>
      </c>
      <c r="D34" s="28">
        <f>D32*100000*0.001*0.0067</f>
        <v>12.73</v>
      </c>
      <c r="E34" s="28">
        <f>E32*100000*0.00001*0.73</f>
        <v>13.87</v>
      </c>
      <c r="F34" s="28">
        <f>F32*100000*0.00001</f>
        <v>17</v>
      </c>
      <c r="G34" s="28">
        <f>G32*100*0.01</f>
        <v>35</v>
      </c>
      <c r="H34" s="28">
        <f>H32*5000*0.001</f>
        <v>205</v>
      </c>
      <c r="I34" s="28">
        <f>I32*1</f>
        <v>18</v>
      </c>
      <c r="J34" s="28">
        <f>0.1*J32*10/10</f>
        <v>2.6</v>
      </c>
      <c r="K34" s="28">
        <f>0.1*K32*100/100</f>
        <v>1.7000000000000002</v>
      </c>
    </row>
    <row r="35" spans="1:12" ht="4.5" customHeight="1" thickTop="1" x14ac:dyDescent="0.25">
      <c r="B35" s="23"/>
      <c r="C35" s="29"/>
      <c r="D35" s="29"/>
      <c r="E35" s="29"/>
      <c r="F35" s="29"/>
      <c r="G35" s="29"/>
      <c r="H35" s="29"/>
      <c r="I35" s="29"/>
      <c r="J35" s="29"/>
      <c r="K35" s="29"/>
    </row>
    <row r="36" spans="1:12" x14ac:dyDescent="0.25">
      <c r="A36" s="32" t="s">
        <v>324</v>
      </c>
      <c r="B36" s="23"/>
      <c r="C36" s="23">
        <v>0.7</v>
      </c>
      <c r="D36" s="23">
        <v>1</v>
      </c>
      <c r="E36" s="23">
        <v>1.3</v>
      </c>
      <c r="F36" s="23">
        <v>0.9</v>
      </c>
      <c r="G36" s="23">
        <v>26</v>
      </c>
      <c r="H36" s="23">
        <v>19</v>
      </c>
      <c r="I36" s="23">
        <v>4</v>
      </c>
      <c r="J36" s="23">
        <v>200</v>
      </c>
      <c r="K36" s="23">
        <v>40</v>
      </c>
    </row>
    <row r="37" spans="1:12" outlineLevel="1" x14ac:dyDescent="0.25">
      <c r="B37" s="23" t="s">
        <v>97</v>
      </c>
      <c r="C37" s="26" t="s">
        <v>98</v>
      </c>
      <c r="D37" s="26" t="s">
        <v>99</v>
      </c>
      <c r="E37" s="26" t="s">
        <v>98</v>
      </c>
      <c r="F37" s="26" t="s">
        <v>98</v>
      </c>
      <c r="G37" s="26" t="s">
        <v>102</v>
      </c>
      <c r="H37" s="26" t="s">
        <v>103</v>
      </c>
      <c r="I37" s="26" t="s">
        <v>109</v>
      </c>
      <c r="J37" s="26" t="s">
        <v>104</v>
      </c>
      <c r="K37" s="26" t="s">
        <v>110</v>
      </c>
    </row>
    <row r="38" spans="1:12" ht="15.75" thickBot="1" x14ac:dyDescent="0.3">
      <c r="B38" s="23" t="s">
        <v>100</v>
      </c>
      <c r="C38" s="28">
        <f>C36*100000*0.00001</f>
        <v>0.70000000000000007</v>
      </c>
      <c r="D38" s="28">
        <f>D36*100000*0.001*0.0067</f>
        <v>0.67</v>
      </c>
      <c r="E38" s="28">
        <f>E36*100000*0.00001*0.73</f>
        <v>0.94899999999999995</v>
      </c>
      <c r="F38" s="28">
        <f>F36*100000*0.00001</f>
        <v>0.9</v>
      </c>
      <c r="G38" s="28">
        <f>G36*100*0.01</f>
        <v>26</v>
      </c>
      <c r="H38" s="28">
        <f>H36*5000*0.001</f>
        <v>95</v>
      </c>
      <c r="I38" s="28">
        <f>I36*1</f>
        <v>4</v>
      </c>
      <c r="J38" s="28">
        <f>0.1*J36*10/10</f>
        <v>20</v>
      </c>
      <c r="K38" s="28">
        <f>0.1*K36*100/100</f>
        <v>4</v>
      </c>
    </row>
    <row r="39" spans="1:12" ht="8.25" customHeight="1" thickTop="1" x14ac:dyDescent="0.25">
      <c r="B39" s="23"/>
      <c r="C39" s="29"/>
      <c r="D39" s="29"/>
      <c r="E39" s="29"/>
      <c r="F39" s="29"/>
      <c r="G39" s="29"/>
      <c r="H39" s="29"/>
      <c r="I39" s="29"/>
      <c r="J39" s="29"/>
      <c r="K39" s="29"/>
    </row>
    <row r="40" spans="1:12" x14ac:dyDescent="0.25">
      <c r="A40" s="32" t="s">
        <v>250</v>
      </c>
      <c r="B40" s="23"/>
      <c r="C40" s="23">
        <v>0.1</v>
      </c>
      <c r="D40" s="23">
        <v>0.2</v>
      </c>
      <c r="E40" s="23">
        <v>0.5</v>
      </c>
      <c r="F40" s="23">
        <v>0.3</v>
      </c>
      <c r="G40" s="23">
        <v>1.9</v>
      </c>
      <c r="H40" s="23">
        <v>0.17</v>
      </c>
      <c r="I40" s="23" t="s">
        <v>53</v>
      </c>
      <c r="J40" s="23" t="s">
        <v>53</v>
      </c>
      <c r="K40" s="23" t="s">
        <v>53</v>
      </c>
      <c r="L40" s="23"/>
    </row>
    <row r="41" spans="1:12" outlineLevel="1" x14ac:dyDescent="0.25">
      <c r="B41" s="23" t="s">
        <v>142</v>
      </c>
      <c r="C41" s="27" t="s">
        <v>98</v>
      </c>
      <c r="D41" s="27" t="s">
        <v>99</v>
      </c>
      <c r="E41" s="27" t="s">
        <v>98</v>
      </c>
      <c r="F41" s="27" t="s">
        <v>98</v>
      </c>
      <c r="G41" s="27" t="s">
        <v>102</v>
      </c>
      <c r="H41" s="27" t="s">
        <v>254</v>
      </c>
      <c r="I41" s="23"/>
      <c r="J41" s="23"/>
      <c r="K41" s="23"/>
      <c r="L41" s="23"/>
    </row>
    <row r="42" spans="1:12" outlineLevel="1" x14ac:dyDescent="0.25">
      <c r="B42" s="23" t="s">
        <v>253</v>
      </c>
      <c r="C42" s="26">
        <v>10</v>
      </c>
      <c r="D42" s="26">
        <v>10</v>
      </c>
      <c r="E42" s="26">
        <v>10</v>
      </c>
      <c r="F42" s="26">
        <v>10</v>
      </c>
      <c r="G42" s="26">
        <v>10</v>
      </c>
      <c r="H42" s="26">
        <v>10</v>
      </c>
      <c r="I42" s="26"/>
      <c r="J42" s="26"/>
      <c r="K42" s="26"/>
      <c r="L42" s="23"/>
    </row>
    <row r="43" spans="1:12" ht="8.25" customHeight="1" x14ac:dyDescent="0.25">
      <c r="A43" s="23"/>
      <c r="B43" s="23"/>
      <c r="C43" s="23"/>
      <c r="D43" s="23"/>
      <c r="E43" s="23"/>
      <c r="F43" s="23"/>
      <c r="G43" s="23"/>
      <c r="H43" s="23"/>
      <c r="I43" s="29"/>
      <c r="J43" s="29"/>
      <c r="K43" s="29"/>
      <c r="L43" s="23"/>
    </row>
    <row r="44" spans="1:12" ht="15.75" thickBot="1" x14ac:dyDescent="0.3">
      <c r="B44" s="23" t="s">
        <v>144</v>
      </c>
      <c r="C44" s="28">
        <f t="shared" ref="C44:H44" si="0">C42+C40</f>
        <v>10.1</v>
      </c>
      <c r="D44" s="28">
        <f t="shared" si="0"/>
        <v>10.199999999999999</v>
      </c>
      <c r="E44" s="28">
        <f t="shared" si="0"/>
        <v>10.5</v>
      </c>
      <c r="F44" s="28">
        <f t="shared" si="0"/>
        <v>10.3</v>
      </c>
      <c r="G44" s="28">
        <f t="shared" si="0"/>
        <v>11.9</v>
      </c>
      <c r="H44" s="28">
        <f t="shared" si="0"/>
        <v>10.17</v>
      </c>
      <c r="I44" s="28">
        <v>0</v>
      </c>
      <c r="J44" s="28">
        <v>0</v>
      </c>
      <c r="K44" s="28">
        <v>0</v>
      </c>
      <c r="L44" s="23"/>
    </row>
    <row r="45" spans="1:12" ht="9.75" customHeight="1" thickTop="1" x14ac:dyDescent="0.25">
      <c r="B45" s="23"/>
      <c r="C45" s="29"/>
      <c r="D45" s="29"/>
      <c r="E45" s="29"/>
      <c r="F45" s="29"/>
      <c r="G45" s="29"/>
      <c r="H45" s="29"/>
      <c r="I45" s="29"/>
      <c r="J45" s="29"/>
      <c r="K45" s="29"/>
      <c r="L45" s="23"/>
    </row>
    <row r="46" spans="1:12" x14ac:dyDescent="0.25">
      <c r="A46" s="32" t="s">
        <v>347</v>
      </c>
      <c r="B46" s="23"/>
      <c r="C46" s="23">
        <v>8</v>
      </c>
      <c r="D46" s="23">
        <v>11</v>
      </c>
      <c r="E46" s="23">
        <v>16</v>
      </c>
      <c r="F46" s="23">
        <v>10</v>
      </c>
      <c r="G46" s="23">
        <v>19</v>
      </c>
      <c r="H46" s="23">
        <v>19</v>
      </c>
      <c r="I46" s="23" t="s">
        <v>49</v>
      </c>
      <c r="J46" s="23" t="s">
        <v>49</v>
      </c>
      <c r="K46" s="23">
        <v>50</v>
      </c>
      <c r="L46" s="23"/>
    </row>
    <row r="47" spans="1:12" outlineLevel="1" x14ac:dyDescent="0.25">
      <c r="B47" s="23" t="s">
        <v>142</v>
      </c>
      <c r="C47" s="27" t="s">
        <v>98</v>
      </c>
      <c r="D47" s="27" t="s">
        <v>99</v>
      </c>
      <c r="E47" s="27" t="s">
        <v>98</v>
      </c>
      <c r="F47" s="27" t="s">
        <v>98</v>
      </c>
      <c r="G47" s="27" t="s">
        <v>102</v>
      </c>
      <c r="H47" s="27" t="s">
        <v>254</v>
      </c>
      <c r="I47" s="23"/>
      <c r="J47" s="23"/>
      <c r="K47" s="26" t="s">
        <v>110</v>
      </c>
      <c r="L47" s="23"/>
    </row>
    <row r="48" spans="1:12" outlineLevel="1" x14ac:dyDescent="0.25">
      <c r="B48" s="23" t="s">
        <v>253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/>
      <c r="J48" s="26"/>
      <c r="K48" s="26">
        <v>0</v>
      </c>
      <c r="L48" s="23"/>
    </row>
    <row r="49" spans="1:12" ht="8.25" customHeight="1" x14ac:dyDescent="0.25">
      <c r="A49" s="23"/>
      <c r="B49" s="23"/>
      <c r="C49" s="23"/>
      <c r="D49" s="23"/>
      <c r="E49" s="23"/>
      <c r="F49" s="23"/>
      <c r="G49" s="23"/>
      <c r="H49" s="23"/>
      <c r="I49" s="29"/>
      <c r="J49" s="29"/>
      <c r="K49" s="29"/>
      <c r="L49" s="23"/>
    </row>
    <row r="50" spans="1:12" ht="15.75" thickBot="1" x14ac:dyDescent="0.3">
      <c r="B50" s="23" t="s">
        <v>144</v>
      </c>
      <c r="C50" s="28">
        <f t="shared" ref="C50:H50" si="1">C48+C46</f>
        <v>8</v>
      </c>
      <c r="D50" s="28">
        <f t="shared" si="1"/>
        <v>11</v>
      </c>
      <c r="E50" s="28">
        <f t="shared" si="1"/>
        <v>16</v>
      </c>
      <c r="F50" s="28">
        <f t="shared" si="1"/>
        <v>10</v>
      </c>
      <c r="G50" s="28">
        <f t="shared" si="1"/>
        <v>19</v>
      </c>
      <c r="H50" s="28">
        <f t="shared" si="1"/>
        <v>19</v>
      </c>
      <c r="I50" s="28">
        <v>0</v>
      </c>
      <c r="J50" s="28">
        <v>0</v>
      </c>
      <c r="K50" s="28">
        <v>5</v>
      </c>
      <c r="L50" s="23"/>
    </row>
    <row r="51" spans="1:12" ht="15.75" thickTop="1" x14ac:dyDescent="0.25">
      <c r="B51" s="23"/>
      <c r="C51" s="29"/>
      <c r="D51" s="29"/>
      <c r="E51" s="29"/>
      <c r="F51" s="29"/>
      <c r="G51" s="29"/>
      <c r="H51" s="29"/>
      <c r="I51" s="29"/>
      <c r="J51" s="29"/>
      <c r="K51" s="29"/>
      <c r="L51" s="23"/>
    </row>
    <row r="52" spans="1:12" ht="6.75" customHeight="1" x14ac:dyDescent="0.25">
      <c r="A52" s="23"/>
      <c r="B52" s="23"/>
      <c r="C52" s="23"/>
      <c r="D52" s="23"/>
      <c r="E52" s="23"/>
      <c r="F52" s="23"/>
      <c r="G52" s="23"/>
      <c r="H52" s="23"/>
      <c r="I52" s="26"/>
      <c r="J52" s="26"/>
      <c r="K52" s="26"/>
      <c r="L52" s="23"/>
    </row>
    <row r="53" spans="1:12" x14ac:dyDescent="0.25">
      <c r="A53" s="32" t="s">
        <v>112</v>
      </c>
      <c r="B53" s="23"/>
      <c r="C53" s="23">
        <v>16</v>
      </c>
      <c r="D53" s="23">
        <v>17</v>
      </c>
      <c r="E53" s="23">
        <v>25</v>
      </c>
      <c r="F53" s="23">
        <v>17</v>
      </c>
      <c r="G53" s="23">
        <v>40</v>
      </c>
      <c r="H53" s="23">
        <v>39</v>
      </c>
      <c r="I53" s="23">
        <v>215</v>
      </c>
      <c r="J53" s="23">
        <v>111</v>
      </c>
      <c r="K53" s="23">
        <v>104</v>
      </c>
      <c r="L53" s="23"/>
    </row>
    <row r="54" spans="1:12" outlineLevel="1" x14ac:dyDescent="0.25">
      <c r="B54" s="23" t="s">
        <v>89</v>
      </c>
      <c r="C54" s="23" t="s">
        <v>113</v>
      </c>
      <c r="D54" s="23">
        <v>15</v>
      </c>
      <c r="E54" s="23" t="s">
        <v>114</v>
      </c>
      <c r="F54" s="23" t="s">
        <v>113</v>
      </c>
      <c r="G54" s="23" t="s">
        <v>115</v>
      </c>
      <c r="H54" s="23" t="s">
        <v>116</v>
      </c>
      <c r="I54" s="23">
        <v>215</v>
      </c>
      <c r="J54" s="23">
        <v>110</v>
      </c>
      <c r="K54" s="23">
        <v>104</v>
      </c>
      <c r="L54" s="23"/>
    </row>
    <row r="55" spans="1:12" outlineLevel="1" x14ac:dyDescent="0.25">
      <c r="B55" s="23" t="s">
        <v>117</v>
      </c>
      <c r="C55" s="26" t="s">
        <v>118</v>
      </c>
      <c r="D55" s="26" t="s">
        <v>119</v>
      </c>
      <c r="E55" s="26" t="s">
        <v>118</v>
      </c>
      <c r="F55" s="26" t="s">
        <v>118</v>
      </c>
      <c r="G55" s="26" t="s">
        <v>120</v>
      </c>
      <c r="H55" s="26" t="s">
        <v>121</v>
      </c>
      <c r="I55" s="26" t="s">
        <v>122</v>
      </c>
      <c r="J55" s="26" t="s">
        <v>122</v>
      </c>
      <c r="K55" s="26" t="s">
        <v>122</v>
      </c>
      <c r="L55" s="23"/>
    </row>
    <row r="56" spans="1:12" ht="19.5" customHeight="1" thickBot="1" x14ac:dyDescent="0.3">
      <c r="B56" s="23" t="s">
        <v>100</v>
      </c>
      <c r="C56" s="24">
        <f>16*100000*0.00001</f>
        <v>16</v>
      </c>
      <c r="D56" s="24">
        <f>D53*100000*0.001*0.0067</f>
        <v>11.39</v>
      </c>
      <c r="E56" s="25">
        <f>E53*100000*0.00001*0.73</f>
        <v>18.250000000000004</v>
      </c>
      <c r="F56" s="24">
        <f>F53*100000*0.00001</f>
        <v>17</v>
      </c>
      <c r="G56" s="34">
        <f>G53*100*0.01</f>
        <v>40</v>
      </c>
      <c r="H56" s="24">
        <f>H53*5000*0.001</f>
        <v>195</v>
      </c>
      <c r="I56" s="25">
        <f>I53*10*0.01/10</f>
        <v>2.15</v>
      </c>
      <c r="J56" s="24">
        <f>J53*10*0.01/10</f>
        <v>1.1099999999999999</v>
      </c>
      <c r="K56" s="24">
        <f>K53*10*0.01/10</f>
        <v>1.04</v>
      </c>
      <c r="L56" s="23"/>
    </row>
    <row r="57" spans="1:12" ht="15.75" thickTop="1" x14ac:dyDescent="0.25">
      <c r="A57" s="67" t="s">
        <v>123</v>
      </c>
      <c r="B57" s="63"/>
      <c r="C57" s="23"/>
      <c r="D57" s="23"/>
      <c r="E57" s="23"/>
      <c r="F57" s="23"/>
      <c r="G57" s="23"/>
      <c r="H57" s="23"/>
      <c r="I57" s="23"/>
      <c r="J57" s="23"/>
      <c r="K57" s="23"/>
      <c r="L57" s="23"/>
    </row>
    <row r="58" spans="1:12" ht="6" customHeight="1" x14ac:dyDescent="0.25">
      <c r="A58" s="65"/>
      <c r="B58" s="65"/>
      <c r="C58" s="21"/>
      <c r="D58" s="21"/>
      <c r="E58" s="21"/>
      <c r="F58" s="21"/>
      <c r="G58" s="21"/>
      <c r="H58" s="21"/>
      <c r="I58" s="21"/>
      <c r="J58" s="21"/>
      <c r="K58" s="21"/>
    </row>
    <row r="59" spans="1:12" x14ac:dyDescent="0.25">
      <c r="A59" s="32" t="s">
        <v>124</v>
      </c>
      <c r="B59" s="23"/>
      <c r="C59" s="23">
        <v>11</v>
      </c>
      <c r="D59" s="23">
        <v>12</v>
      </c>
      <c r="E59" s="23">
        <v>20</v>
      </c>
      <c r="F59" s="23">
        <v>12</v>
      </c>
      <c r="G59" s="23">
        <v>35</v>
      </c>
      <c r="H59" s="23">
        <v>34</v>
      </c>
      <c r="I59" s="23">
        <v>210</v>
      </c>
      <c r="J59" s="23">
        <v>106</v>
      </c>
      <c r="K59" s="23">
        <v>99</v>
      </c>
      <c r="L59" s="23"/>
    </row>
    <row r="60" spans="1:12" x14ac:dyDescent="0.25">
      <c r="B60" s="66" t="s">
        <v>89</v>
      </c>
      <c r="C60" s="27" t="s">
        <v>125</v>
      </c>
      <c r="D60" s="27" t="s">
        <v>126</v>
      </c>
      <c r="E60" s="33" t="s">
        <v>127</v>
      </c>
      <c r="F60" s="27" t="s">
        <v>128</v>
      </c>
      <c r="G60" s="27" t="s">
        <v>129</v>
      </c>
      <c r="H60" s="27" t="s">
        <v>130</v>
      </c>
      <c r="I60" s="23">
        <v>207</v>
      </c>
      <c r="J60" s="23">
        <v>94</v>
      </c>
      <c r="K60" s="23">
        <v>96</v>
      </c>
      <c r="L60" s="23"/>
    </row>
    <row r="61" spans="1:12" ht="9" customHeight="1" x14ac:dyDescent="0.25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</row>
    <row r="62" spans="1:12" x14ac:dyDescent="0.25">
      <c r="A62" s="67" t="s">
        <v>131</v>
      </c>
      <c r="B62" s="63"/>
      <c r="C62" s="23"/>
      <c r="D62" s="23"/>
      <c r="E62" s="23"/>
      <c r="F62" s="23"/>
      <c r="G62" s="32"/>
      <c r="H62" s="23"/>
      <c r="I62" s="23"/>
      <c r="J62" s="23"/>
      <c r="K62" s="23"/>
      <c r="L62" s="23"/>
    </row>
    <row r="63" spans="1:12" ht="6" customHeight="1" x14ac:dyDescent="0.25">
      <c r="A63" s="65"/>
      <c r="B63" s="65"/>
      <c r="C63" s="21"/>
      <c r="D63" s="21"/>
      <c r="E63" s="21"/>
      <c r="F63" s="21"/>
      <c r="G63" s="21"/>
      <c r="H63" s="21"/>
      <c r="I63" s="21"/>
      <c r="J63" s="21"/>
      <c r="K63" s="21"/>
    </row>
    <row r="64" spans="1:12" x14ac:dyDescent="0.25">
      <c r="A64" s="32" t="s">
        <v>325</v>
      </c>
      <c r="B64" s="23"/>
      <c r="C64" s="23">
        <v>0.4</v>
      </c>
      <c r="D64" s="23">
        <v>0.6</v>
      </c>
      <c r="E64" s="23">
        <v>0.9</v>
      </c>
      <c r="F64" s="23">
        <v>0.5</v>
      </c>
      <c r="G64" s="23">
        <v>17</v>
      </c>
      <c r="H64" s="23">
        <v>18</v>
      </c>
      <c r="I64" s="23">
        <v>4</v>
      </c>
      <c r="J64" s="23">
        <v>200</v>
      </c>
      <c r="K64" s="23">
        <v>40</v>
      </c>
      <c r="L64" s="23"/>
    </row>
    <row r="65" spans="1:19" outlineLevel="1" x14ac:dyDescent="0.25">
      <c r="B65" s="23" t="s">
        <v>97</v>
      </c>
      <c r="C65" s="26" t="s">
        <v>98</v>
      </c>
      <c r="D65" s="26" t="s">
        <v>99</v>
      </c>
      <c r="E65" s="26" t="s">
        <v>98</v>
      </c>
      <c r="F65" s="26" t="s">
        <v>98</v>
      </c>
      <c r="G65" s="26" t="s">
        <v>102</v>
      </c>
      <c r="H65" s="26" t="s">
        <v>103</v>
      </c>
      <c r="I65" s="26" t="s">
        <v>109</v>
      </c>
      <c r="J65" s="26" t="s">
        <v>104</v>
      </c>
      <c r="K65" s="26" t="s">
        <v>110</v>
      </c>
      <c r="L65" s="23"/>
    </row>
    <row r="66" spans="1:19" ht="15.75" thickBot="1" x14ac:dyDescent="0.3">
      <c r="B66" s="23" t="s">
        <v>100</v>
      </c>
      <c r="C66" s="28">
        <f>C64*100000*0.0001/10</f>
        <v>0.4</v>
      </c>
      <c r="D66" s="28">
        <f>D64*100000*0.01*0.0067/10</f>
        <v>0.40200000000000002</v>
      </c>
      <c r="E66" s="28">
        <f>E64*100000*0.0001*0.73/10</f>
        <v>0.65700000000000003</v>
      </c>
      <c r="F66" s="28">
        <f>F64*100000*0.0001/10</f>
        <v>0.5</v>
      </c>
      <c r="G66" s="28">
        <f>G64*100*0.01</f>
        <v>17</v>
      </c>
      <c r="H66" s="28">
        <f>H64*5000*0.001</f>
        <v>90</v>
      </c>
      <c r="I66" s="28">
        <f>I64*0.1*1</f>
        <v>0.4</v>
      </c>
      <c r="J66" s="28">
        <f>J64*10*0.1</f>
        <v>200</v>
      </c>
      <c r="K66" s="28">
        <f>K64*100*0.1/10</f>
        <v>40</v>
      </c>
      <c r="L66" s="23"/>
    </row>
    <row r="67" spans="1:19" ht="7.5" customHeight="1" thickTop="1" x14ac:dyDescent="0.25">
      <c r="B67" s="23"/>
      <c r="C67" s="29"/>
      <c r="D67" s="29"/>
      <c r="E67" s="29"/>
      <c r="F67" s="29"/>
      <c r="G67" s="29"/>
      <c r="H67" s="29"/>
      <c r="I67" s="29"/>
      <c r="J67" s="29"/>
      <c r="K67" s="29"/>
      <c r="L67" s="23"/>
    </row>
    <row r="68" spans="1:19" s="62" customFormat="1" x14ac:dyDescent="0.25">
      <c r="A68" s="69" t="s">
        <v>251</v>
      </c>
      <c r="B68" s="61"/>
      <c r="C68" s="61">
        <v>13</v>
      </c>
      <c r="D68" s="61">
        <v>12.81</v>
      </c>
      <c r="E68" s="61">
        <v>14.1</v>
      </c>
      <c r="F68" s="61">
        <v>17</v>
      </c>
      <c r="G68" s="61">
        <v>18</v>
      </c>
      <c r="H68" s="61">
        <v>1.2</v>
      </c>
      <c r="I68" s="61"/>
      <c r="J68" s="61"/>
      <c r="K68" s="61"/>
      <c r="L68" s="61"/>
    </row>
    <row r="69" spans="1:19" outlineLevel="1" x14ac:dyDescent="0.25">
      <c r="B69" s="23" t="s">
        <v>97</v>
      </c>
      <c r="C69" s="26" t="s">
        <v>98</v>
      </c>
      <c r="D69" s="26" t="s">
        <v>99</v>
      </c>
      <c r="E69" s="26" t="s">
        <v>98</v>
      </c>
      <c r="F69" s="26" t="s">
        <v>98</v>
      </c>
      <c r="G69" s="26" t="s">
        <v>102</v>
      </c>
      <c r="H69" s="26" t="s">
        <v>103</v>
      </c>
      <c r="I69" s="26" t="s">
        <v>132</v>
      </c>
      <c r="J69" s="26" t="s">
        <v>104</v>
      </c>
      <c r="K69" s="26" t="s">
        <v>110</v>
      </c>
      <c r="L69" s="23"/>
    </row>
    <row r="70" spans="1:19" ht="15.75" thickBot="1" x14ac:dyDescent="0.3">
      <c r="B70" s="23" t="s">
        <v>100</v>
      </c>
      <c r="C70" s="28">
        <f>C68*100000*0.0001/10</f>
        <v>13</v>
      </c>
      <c r="D70" s="28">
        <f>D68*100000*0.01*0.0067/10</f>
        <v>8.5826999999999991</v>
      </c>
      <c r="E70" s="28">
        <f>E68*100000*0.0001*0.73/10</f>
        <v>10.292999999999999</v>
      </c>
      <c r="F70" s="28">
        <f>F68*100000*0.0001/10</f>
        <v>17</v>
      </c>
      <c r="G70" s="28">
        <f>G68*100*0.01</f>
        <v>18</v>
      </c>
      <c r="H70" s="28">
        <f>H68*5000*0.001</f>
        <v>6</v>
      </c>
      <c r="I70" s="28">
        <f>I68*0.1*1</f>
        <v>0</v>
      </c>
      <c r="J70" s="28">
        <f>J68*10*0.1</f>
        <v>0</v>
      </c>
      <c r="K70" s="28">
        <f>K68*100*0.1/10</f>
        <v>0</v>
      </c>
      <c r="L70" s="23"/>
    </row>
    <row r="71" spans="1:19" ht="8.25" customHeight="1" thickTop="1" x14ac:dyDescent="0.25">
      <c r="B71" s="23"/>
      <c r="C71" s="29"/>
      <c r="D71" s="29"/>
      <c r="E71" s="29"/>
      <c r="F71" s="29"/>
      <c r="G71" s="29"/>
      <c r="H71" s="29"/>
      <c r="I71" s="23"/>
      <c r="J71" s="23"/>
      <c r="K71" s="29"/>
      <c r="L71" s="23"/>
    </row>
    <row r="72" spans="1:19" x14ac:dyDescent="0.25">
      <c r="A72" s="32" t="s">
        <v>248</v>
      </c>
      <c r="B72" s="23"/>
      <c r="C72" s="23">
        <v>0</v>
      </c>
      <c r="D72" s="23">
        <v>0</v>
      </c>
      <c r="E72" s="23">
        <v>0</v>
      </c>
      <c r="F72" s="23">
        <v>0</v>
      </c>
      <c r="G72" s="23">
        <v>30</v>
      </c>
      <c r="H72" s="23">
        <v>20</v>
      </c>
      <c r="I72" s="23" t="s">
        <v>49</v>
      </c>
      <c r="J72" s="23" t="s">
        <v>49</v>
      </c>
      <c r="K72" s="23">
        <v>8</v>
      </c>
      <c r="L72" s="23"/>
    </row>
    <row r="73" spans="1:19" outlineLevel="1" x14ac:dyDescent="0.25">
      <c r="B73" s="23" t="s">
        <v>97</v>
      </c>
      <c r="C73" s="26" t="s">
        <v>98</v>
      </c>
      <c r="D73" s="26" t="s">
        <v>99</v>
      </c>
      <c r="E73" s="26" t="s">
        <v>98</v>
      </c>
      <c r="F73" s="26" t="s">
        <v>98</v>
      </c>
      <c r="G73" s="26" t="s">
        <v>102</v>
      </c>
      <c r="H73" s="26" t="s">
        <v>103</v>
      </c>
      <c r="I73" s="23" t="s">
        <v>49</v>
      </c>
      <c r="J73" s="23" t="s">
        <v>49</v>
      </c>
      <c r="K73" s="26" t="s">
        <v>245</v>
      </c>
      <c r="L73" s="23"/>
    </row>
    <row r="74" spans="1:19" ht="15.75" thickBot="1" x14ac:dyDescent="0.3">
      <c r="B74" s="23" t="s">
        <v>100</v>
      </c>
      <c r="C74" s="28">
        <f>C72*100000*0.0001/10</f>
        <v>0</v>
      </c>
      <c r="D74" s="28">
        <f>D72*100000*0.01*0.0067/10</f>
        <v>0</v>
      </c>
      <c r="E74" s="28">
        <f>E72*100000*0.0001*0.73/10</f>
        <v>0</v>
      </c>
      <c r="F74" s="28">
        <f>F72*100000*0.0001/10</f>
        <v>0</v>
      </c>
      <c r="G74" s="28">
        <f>G72*100*0.01</f>
        <v>30</v>
      </c>
      <c r="H74" s="28">
        <f>H72*5000*0.001</f>
        <v>100</v>
      </c>
      <c r="I74" s="37" t="s">
        <v>49</v>
      </c>
      <c r="J74" s="37" t="s">
        <v>49</v>
      </c>
      <c r="K74" s="28">
        <f>K72*100*0.1/10</f>
        <v>8</v>
      </c>
      <c r="L74" s="23"/>
    </row>
    <row r="75" spans="1:19" ht="8.25" customHeight="1" thickTop="1" x14ac:dyDescent="0.25">
      <c r="B75" s="23"/>
      <c r="C75" s="29"/>
      <c r="D75" s="29"/>
      <c r="E75" s="29"/>
      <c r="F75" s="29"/>
      <c r="G75" s="29"/>
      <c r="H75" s="29"/>
      <c r="I75" s="29"/>
      <c r="J75" s="29"/>
      <c r="K75" s="29"/>
      <c r="L75" s="23"/>
    </row>
    <row r="76" spans="1:19" x14ac:dyDescent="0.25">
      <c r="A76" s="32" t="s">
        <v>242</v>
      </c>
      <c r="B76" s="23"/>
      <c r="C76" s="23">
        <v>2</v>
      </c>
      <c r="D76" s="23">
        <v>4</v>
      </c>
      <c r="E76" s="23">
        <v>6</v>
      </c>
      <c r="F76" s="23">
        <v>4</v>
      </c>
      <c r="G76" s="23">
        <v>13</v>
      </c>
      <c r="H76" s="23">
        <v>1.6</v>
      </c>
      <c r="I76" s="23" t="s">
        <v>49</v>
      </c>
      <c r="J76" s="23" t="s">
        <v>49</v>
      </c>
      <c r="K76" s="23">
        <v>50</v>
      </c>
      <c r="L76" s="23"/>
    </row>
    <row r="77" spans="1:19" outlineLevel="1" x14ac:dyDescent="0.25">
      <c r="B77" s="23" t="s">
        <v>244</v>
      </c>
      <c r="C77" s="26" t="s">
        <v>98</v>
      </c>
      <c r="D77" s="26" t="s">
        <v>99</v>
      </c>
      <c r="E77" s="26" t="s">
        <v>98</v>
      </c>
      <c r="F77" s="26" t="s">
        <v>98</v>
      </c>
      <c r="G77" s="26" t="s">
        <v>102</v>
      </c>
      <c r="H77" s="26" t="s">
        <v>103</v>
      </c>
      <c r="I77" s="23" t="s">
        <v>49</v>
      </c>
      <c r="J77" s="23" t="s">
        <v>49</v>
      </c>
      <c r="K77" s="26" t="s">
        <v>245</v>
      </c>
      <c r="L77" s="27"/>
      <c r="M77" s="27"/>
      <c r="N77" s="27"/>
      <c r="O77" s="27"/>
      <c r="P77" s="23"/>
      <c r="Q77" s="23"/>
      <c r="R77" s="23"/>
      <c r="S77" s="23"/>
    </row>
    <row r="78" spans="1:19" ht="15.75" thickBot="1" x14ac:dyDescent="0.3">
      <c r="B78" s="23" t="s">
        <v>100</v>
      </c>
      <c r="C78" s="28">
        <f>C76*100000*0.0001/10</f>
        <v>2</v>
      </c>
      <c r="D78" s="28">
        <f>D76*100000*0.01*0.0067/10</f>
        <v>2.68</v>
      </c>
      <c r="E78" s="28">
        <f>E76*100000*0.0001*0.73/10</f>
        <v>4.38</v>
      </c>
      <c r="F78" s="28">
        <f>F76*100000*0.0001/10</f>
        <v>4</v>
      </c>
      <c r="G78" s="28">
        <f>G76*100*0.01</f>
        <v>13</v>
      </c>
      <c r="H78" s="28">
        <f>H76*5000*0.001</f>
        <v>8</v>
      </c>
      <c r="I78" s="37" t="s">
        <v>49</v>
      </c>
      <c r="J78" s="37" t="s">
        <v>49</v>
      </c>
      <c r="K78" s="28">
        <f>K76*100*0.1/10</f>
        <v>50</v>
      </c>
      <c r="L78" s="28"/>
      <c r="M78" s="28"/>
      <c r="N78" s="28"/>
      <c r="O78" s="28"/>
      <c r="P78" s="28"/>
      <c r="Q78" s="28"/>
      <c r="R78" s="23"/>
    </row>
    <row r="79" spans="1:19" ht="6" customHeight="1" thickTop="1" x14ac:dyDescent="0.25">
      <c r="A79" s="23"/>
      <c r="B79" s="23"/>
      <c r="C79" s="23"/>
      <c r="D79" s="23"/>
      <c r="E79" s="23"/>
      <c r="F79" s="23"/>
      <c r="G79" s="23"/>
      <c r="H79" s="23"/>
      <c r="I79" s="29"/>
      <c r="J79" s="29"/>
      <c r="K79" s="29"/>
      <c r="L79" s="23"/>
    </row>
    <row r="80" spans="1:19" x14ac:dyDescent="0.25">
      <c r="A80" s="32" t="s">
        <v>133</v>
      </c>
      <c r="B80" s="23"/>
      <c r="C80" s="23">
        <v>8</v>
      </c>
      <c r="D80" s="23">
        <v>9</v>
      </c>
      <c r="E80" s="23">
        <v>17</v>
      </c>
      <c r="F80" s="23">
        <v>9</v>
      </c>
      <c r="G80" s="23">
        <v>32</v>
      </c>
      <c r="H80" s="31">
        <v>31</v>
      </c>
      <c r="I80" s="23">
        <v>207</v>
      </c>
      <c r="J80" s="23">
        <v>94</v>
      </c>
      <c r="K80" s="23">
        <v>96</v>
      </c>
      <c r="L80" s="23"/>
    </row>
    <row r="81" spans="1:12" outlineLevel="1" x14ac:dyDescent="0.25">
      <c r="B81" s="23" t="s">
        <v>117</v>
      </c>
      <c r="C81" s="27" t="s">
        <v>118</v>
      </c>
      <c r="D81" s="27" t="s">
        <v>119</v>
      </c>
      <c r="E81" s="27" t="s">
        <v>118</v>
      </c>
      <c r="F81" s="27" t="s">
        <v>118</v>
      </c>
      <c r="G81" s="27" t="s">
        <v>120</v>
      </c>
      <c r="H81" s="27" t="s">
        <v>121</v>
      </c>
      <c r="I81" s="23" t="s">
        <v>122</v>
      </c>
      <c r="J81" s="23" t="s">
        <v>122</v>
      </c>
      <c r="K81" s="23" t="s">
        <v>122</v>
      </c>
      <c r="L81" s="23"/>
    </row>
    <row r="82" spans="1:12" outlineLevel="1" x14ac:dyDescent="0.25">
      <c r="B82" s="23" t="s">
        <v>134</v>
      </c>
      <c r="C82" s="26" t="s">
        <v>135</v>
      </c>
      <c r="D82" s="26" t="s">
        <v>135</v>
      </c>
      <c r="E82" s="26" t="s">
        <v>136</v>
      </c>
      <c r="F82" s="26" t="s">
        <v>137</v>
      </c>
      <c r="G82" s="26" t="s">
        <v>138</v>
      </c>
      <c r="H82" s="26" t="s">
        <v>139</v>
      </c>
      <c r="I82" s="23">
        <v>210</v>
      </c>
      <c r="J82" s="23">
        <v>105</v>
      </c>
      <c r="K82" s="23">
        <v>99</v>
      </c>
      <c r="L82" s="23"/>
    </row>
    <row r="83" spans="1:12" ht="15.75" thickBot="1" x14ac:dyDescent="0.3">
      <c r="B83" s="23" t="s">
        <v>100</v>
      </c>
      <c r="C83" s="24">
        <f>C80*100000*0.00001</f>
        <v>8</v>
      </c>
      <c r="D83" s="24">
        <f>D80*100000*0.001*0.0067</f>
        <v>6.03</v>
      </c>
      <c r="E83" s="25">
        <f>E80*100000*0.00001*0.73</f>
        <v>12.41</v>
      </c>
      <c r="F83" s="24">
        <f>F80*100000*0.00001</f>
        <v>9</v>
      </c>
      <c r="G83" s="24">
        <f>G80*100*0.01</f>
        <v>32</v>
      </c>
      <c r="H83" s="25">
        <f>H80*5000*0.001</f>
        <v>155</v>
      </c>
      <c r="I83" s="24">
        <f>I80*10*0.01/10</f>
        <v>2.0699999999999998</v>
      </c>
      <c r="J83" s="24">
        <f>10*J80*0.01</f>
        <v>9.4</v>
      </c>
      <c r="K83" s="24">
        <f>10*K80*0.01</f>
        <v>9.6</v>
      </c>
      <c r="L83" s="23"/>
    </row>
    <row r="84" spans="1:12" ht="8.25" customHeight="1" thickTop="1" x14ac:dyDescent="0.25">
      <c r="A84" s="23"/>
      <c r="B84" s="23"/>
      <c r="C84" s="23"/>
      <c r="D84" s="23"/>
      <c r="E84" s="23"/>
      <c r="F84" s="23"/>
      <c r="G84" s="23"/>
      <c r="H84" s="23"/>
      <c r="I84" s="30"/>
      <c r="J84" s="30"/>
      <c r="K84" s="30"/>
      <c r="L84" s="23"/>
    </row>
    <row r="85" spans="1:12" x14ac:dyDescent="0.25">
      <c r="A85" s="67" t="s">
        <v>140</v>
      </c>
      <c r="B85" s="63"/>
      <c r="C85" s="23"/>
      <c r="D85" s="23"/>
      <c r="E85" s="23"/>
      <c r="F85" s="23"/>
      <c r="G85" s="23"/>
      <c r="H85" s="23"/>
      <c r="I85" s="23"/>
      <c r="J85" s="23"/>
      <c r="K85" s="23"/>
      <c r="L85" s="23"/>
    </row>
    <row r="86" spans="1:12" ht="6" customHeight="1" x14ac:dyDescent="0.25">
      <c r="A86" s="65"/>
      <c r="B86" s="65"/>
      <c r="C86" s="21"/>
      <c r="D86" s="21"/>
      <c r="E86" s="21"/>
      <c r="F86" s="21"/>
      <c r="G86" s="21"/>
      <c r="H86" s="21"/>
      <c r="I86" s="21"/>
      <c r="J86" s="21"/>
      <c r="K86" s="21"/>
    </row>
    <row r="87" spans="1:12" x14ac:dyDescent="0.25">
      <c r="A87" s="32" t="s">
        <v>141</v>
      </c>
      <c r="B87" s="23"/>
      <c r="C87" s="23">
        <v>1</v>
      </c>
      <c r="D87" s="23">
        <v>4</v>
      </c>
      <c r="E87" s="23">
        <v>6</v>
      </c>
      <c r="F87" s="23">
        <v>4</v>
      </c>
      <c r="G87" s="23">
        <v>17</v>
      </c>
      <c r="H87" s="23">
        <v>19</v>
      </c>
      <c r="I87" s="23">
        <v>2</v>
      </c>
      <c r="J87" s="23">
        <v>11</v>
      </c>
      <c r="K87" s="23">
        <v>2</v>
      </c>
      <c r="L87" s="23"/>
    </row>
    <row r="88" spans="1:12" outlineLevel="1" x14ac:dyDescent="0.25">
      <c r="B88" s="23" t="s">
        <v>142</v>
      </c>
      <c r="C88" s="27" t="s">
        <v>107</v>
      </c>
      <c r="D88" s="27" t="s">
        <v>108</v>
      </c>
      <c r="E88" s="27" t="s">
        <v>107</v>
      </c>
      <c r="F88" s="27" t="s">
        <v>107</v>
      </c>
      <c r="G88" s="27" t="s">
        <v>102</v>
      </c>
      <c r="H88" s="27" t="s">
        <v>103</v>
      </c>
      <c r="I88" s="23" t="s">
        <v>109</v>
      </c>
      <c r="J88" s="23" t="s">
        <v>104</v>
      </c>
      <c r="K88" s="23" t="s">
        <v>110</v>
      </c>
      <c r="L88" s="23"/>
    </row>
    <row r="89" spans="1:12" outlineLevel="1" x14ac:dyDescent="0.25">
      <c r="B89" s="23" t="s">
        <v>143</v>
      </c>
      <c r="C89" s="26">
        <v>3</v>
      </c>
      <c r="D89" s="26">
        <v>3</v>
      </c>
      <c r="E89" s="26">
        <v>3</v>
      </c>
      <c r="F89" s="26">
        <v>3</v>
      </c>
      <c r="G89" s="26">
        <v>3</v>
      </c>
      <c r="H89" s="26">
        <v>3</v>
      </c>
      <c r="I89" s="26">
        <v>7</v>
      </c>
      <c r="J89" s="26">
        <v>7</v>
      </c>
      <c r="K89" s="26">
        <v>7</v>
      </c>
      <c r="L89" s="23"/>
    </row>
    <row r="90" spans="1:12" outlineLevel="1" x14ac:dyDescent="0.25">
      <c r="B90" s="23" t="s">
        <v>100</v>
      </c>
      <c r="C90" s="26">
        <f>C87*100000*0.00001</f>
        <v>1</v>
      </c>
      <c r="D90" s="26">
        <f>D87*100000*0.001*0.0067</f>
        <v>2.68</v>
      </c>
      <c r="E90" s="26">
        <f>E87*100000*0.00001*0.73</f>
        <v>4.3800000000000008</v>
      </c>
      <c r="F90" s="26">
        <f>F87*100000*0.00001</f>
        <v>4</v>
      </c>
      <c r="G90" s="26">
        <f>G87*100*0.01</f>
        <v>17</v>
      </c>
      <c r="H90" s="26">
        <f>H87*5000*0.001</f>
        <v>95</v>
      </c>
      <c r="I90" s="26">
        <f>2*1</f>
        <v>2</v>
      </c>
      <c r="J90" s="26">
        <f>0.1*J87*10/10</f>
        <v>1.1000000000000001</v>
      </c>
      <c r="K90" s="26">
        <f>0.1*K87*100/100</f>
        <v>0.2</v>
      </c>
      <c r="L90" s="23"/>
    </row>
    <row r="91" spans="1:12" ht="15.75" thickBot="1" x14ac:dyDescent="0.3">
      <c r="B91" s="23" t="s">
        <v>144</v>
      </c>
      <c r="C91" s="28">
        <f t="shared" ref="C91:K91" si="2">C89+C90</f>
        <v>4</v>
      </c>
      <c r="D91" s="28">
        <f t="shared" si="2"/>
        <v>5.68</v>
      </c>
      <c r="E91" s="28">
        <f t="shared" si="2"/>
        <v>7.3800000000000008</v>
      </c>
      <c r="F91" s="28">
        <f t="shared" si="2"/>
        <v>7</v>
      </c>
      <c r="G91" s="28">
        <f t="shared" si="2"/>
        <v>20</v>
      </c>
      <c r="H91" s="28">
        <f t="shared" si="2"/>
        <v>98</v>
      </c>
      <c r="I91" s="28">
        <f t="shared" si="2"/>
        <v>9</v>
      </c>
      <c r="J91" s="28">
        <f t="shared" si="2"/>
        <v>8.1</v>
      </c>
      <c r="K91" s="28">
        <f t="shared" si="2"/>
        <v>7.2</v>
      </c>
      <c r="L91" s="23"/>
    </row>
    <row r="92" spans="1:12" ht="6.75" customHeight="1" thickTop="1" x14ac:dyDescent="0.25">
      <c r="B92" s="23"/>
      <c r="C92" s="29"/>
      <c r="D92" s="29"/>
      <c r="E92" s="29"/>
      <c r="F92" s="29"/>
      <c r="G92" s="29"/>
      <c r="H92" s="29"/>
      <c r="I92" s="29"/>
      <c r="J92" s="29"/>
      <c r="K92" s="29"/>
      <c r="L92" s="23"/>
    </row>
    <row r="93" spans="1:12" x14ac:dyDescent="0.25">
      <c r="A93" s="32" t="s">
        <v>155</v>
      </c>
      <c r="B93" s="23"/>
      <c r="C93" s="23"/>
      <c r="D93" s="23"/>
      <c r="E93" s="23"/>
      <c r="F93" s="23"/>
      <c r="G93" s="23"/>
      <c r="H93" s="23"/>
      <c r="I93" s="23" t="s">
        <v>49</v>
      </c>
      <c r="J93" s="23" t="s">
        <v>49</v>
      </c>
      <c r="K93" s="23" t="s">
        <v>49</v>
      </c>
      <c r="L93" s="23"/>
    </row>
    <row r="94" spans="1:12" outlineLevel="1" x14ac:dyDescent="0.25">
      <c r="B94" s="23" t="s">
        <v>142</v>
      </c>
      <c r="C94" s="27" t="s">
        <v>158</v>
      </c>
      <c r="D94" s="27" t="s">
        <v>159</v>
      </c>
      <c r="E94" s="27" t="s">
        <v>158</v>
      </c>
      <c r="F94" s="27" t="s">
        <v>158</v>
      </c>
      <c r="G94" s="27" t="s">
        <v>99</v>
      </c>
      <c r="H94" s="27" t="s">
        <v>160</v>
      </c>
      <c r="I94" s="23" t="s">
        <v>49</v>
      </c>
      <c r="J94" s="23" t="s">
        <v>49</v>
      </c>
      <c r="K94" s="23" t="s">
        <v>49</v>
      </c>
      <c r="L94" s="23"/>
    </row>
    <row r="95" spans="1:12" outlineLevel="1" x14ac:dyDescent="0.25">
      <c r="B95" s="23" t="s">
        <v>143</v>
      </c>
      <c r="C95" s="26">
        <v>1.6</v>
      </c>
      <c r="D95" s="26">
        <v>1.6</v>
      </c>
      <c r="E95" s="26">
        <v>1.6</v>
      </c>
      <c r="F95" s="26">
        <v>1.6</v>
      </c>
      <c r="G95" s="26">
        <v>1.6</v>
      </c>
      <c r="H95" s="26">
        <v>1.6</v>
      </c>
      <c r="I95" s="23" t="s">
        <v>49</v>
      </c>
      <c r="J95" s="23" t="s">
        <v>49</v>
      </c>
      <c r="K95" s="23" t="s">
        <v>49</v>
      </c>
      <c r="L95" s="23"/>
    </row>
    <row r="96" spans="1:12" outlineLevel="1" x14ac:dyDescent="0.25">
      <c r="B96" s="23" t="s">
        <v>100</v>
      </c>
      <c r="C96" s="26">
        <v>1.2</v>
      </c>
      <c r="D96" s="26">
        <v>0.6</v>
      </c>
      <c r="E96" s="26">
        <v>0.6</v>
      </c>
      <c r="F96" s="26">
        <v>0.4</v>
      </c>
      <c r="G96" s="26">
        <v>1.7</v>
      </c>
      <c r="H96" s="26">
        <v>2.2000000000000002</v>
      </c>
      <c r="I96" s="23" t="s">
        <v>49</v>
      </c>
      <c r="J96" s="23" t="s">
        <v>49</v>
      </c>
      <c r="K96" s="23" t="s">
        <v>49</v>
      </c>
      <c r="L96" s="23"/>
    </row>
    <row r="97" spans="1:12" ht="15.75" thickBot="1" x14ac:dyDescent="0.3">
      <c r="B97" s="23" t="s">
        <v>144</v>
      </c>
      <c r="C97" s="28">
        <v>2.8</v>
      </c>
      <c r="D97" s="28">
        <v>2.2000000000000002</v>
      </c>
      <c r="E97" s="28">
        <v>2.2000000000000002</v>
      </c>
      <c r="F97" s="28">
        <v>2</v>
      </c>
      <c r="G97" s="28">
        <v>3.3</v>
      </c>
      <c r="H97" s="28">
        <v>3.8</v>
      </c>
      <c r="I97" s="28"/>
      <c r="J97" s="28"/>
      <c r="K97" s="28"/>
      <c r="L97" s="23"/>
    </row>
    <row r="98" spans="1:12" ht="8.25" customHeight="1" thickTop="1" x14ac:dyDescent="0.25">
      <c r="A98" s="23"/>
      <c r="B98" s="23"/>
      <c r="C98" s="23"/>
      <c r="D98" s="23"/>
      <c r="E98" s="23"/>
      <c r="F98" s="23"/>
      <c r="G98" s="23"/>
      <c r="H98" s="23"/>
      <c r="I98" s="29"/>
      <c r="J98" s="29"/>
      <c r="K98" s="29"/>
      <c r="L98" s="23"/>
    </row>
    <row r="99" spans="1:12" x14ac:dyDescent="0.25">
      <c r="A99" s="32" t="s">
        <v>145</v>
      </c>
      <c r="B99" s="23"/>
      <c r="C99" s="23">
        <v>4</v>
      </c>
      <c r="D99" s="23">
        <v>8</v>
      </c>
      <c r="E99" s="23">
        <v>8</v>
      </c>
      <c r="F99" s="23">
        <v>6</v>
      </c>
      <c r="G99" s="23">
        <v>26</v>
      </c>
      <c r="H99" s="23">
        <v>16</v>
      </c>
      <c r="I99" s="23">
        <v>87</v>
      </c>
      <c r="J99" s="23">
        <v>35</v>
      </c>
      <c r="K99" s="23">
        <v>47</v>
      </c>
      <c r="L99" s="23"/>
    </row>
    <row r="100" spans="1:12" outlineLevel="1" x14ac:dyDescent="0.25">
      <c r="B100" s="23" t="s">
        <v>142</v>
      </c>
      <c r="C100" s="27" t="s">
        <v>98</v>
      </c>
      <c r="D100" s="27" t="s">
        <v>99</v>
      </c>
      <c r="E100" s="27" t="s">
        <v>98</v>
      </c>
      <c r="F100" s="27" t="s">
        <v>98</v>
      </c>
      <c r="G100" s="27" t="s">
        <v>102</v>
      </c>
      <c r="H100" s="27" t="s">
        <v>103</v>
      </c>
      <c r="I100" s="23" t="s">
        <v>132</v>
      </c>
      <c r="J100" s="23" t="s">
        <v>104</v>
      </c>
      <c r="K100" s="23" t="s">
        <v>110</v>
      </c>
      <c r="L100" s="23"/>
    </row>
    <row r="101" spans="1:12" outlineLevel="1" x14ac:dyDescent="0.25">
      <c r="B101" s="23" t="s">
        <v>146</v>
      </c>
      <c r="C101" s="26">
        <v>5</v>
      </c>
      <c r="D101" s="26">
        <v>5</v>
      </c>
      <c r="E101" s="26">
        <v>5</v>
      </c>
      <c r="F101" s="26">
        <v>5</v>
      </c>
      <c r="G101" s="26">
        <v>5</v>
      </c>
      <c r="H101" s="26">
        <v>5</v>
      </c>
      <c r="I101" s="26">
        <v>20</v>
      </c>
      <c r="J101" s="26">
        <v>20</v>
      </c>
      <c r="K101" s="26">
        <v>20</v>
      </c>
      <c r="L101" s="23"/>
    </row>
    <row r="102" spans="1:12" outlineLevel="1" x14ac:dyDescent="0.25">
      <c r="B102" s="23" t="s">
        <v>100</v>
      </c>
      <c r="C102" s="26">
        <f>C99*100000*0.0001/10</f>
        <v>4</v>
      </c>
      <c r="D102" s="26">
        <f>D99*100000*0.01*0.0067/10</f>
        <v>5.36</v>
      </c>
      <c r="E102" s="26">
        <f>E99*100000*0.0001*0.73/10</f>
        <v>5.84</v>
      </c>
      <c r="F102" s="26">
        <f>F99*100000*0.0001/10</f>
        <v>6</v>
      </c>
      <c r="G102" s="26">
        <f>G99*100*0.01</f>
        <v>26</v>
      </c>
      <c r="H102" s="26">
        <f>H99*5000*0.001</f>
        <v>80</v>
      </c>
      <c r="I102" s="26">
        <f>I99*1*0.1</f>
        <v>8.7000000000000011</v>
      </c>
      <c r="J102" s="26">
        <f>J99*10*0.1/10</f>
        <v>3.5</v>
      </c>
      <c r="K102" s="26">
        <f>K99*100*0.1/100</f>
        <v>4.7</v>
      </c>
      <c r="L102" s="23"/>
    </row>
    <row r="103" spans="1:12" ht="15.75" thickBot="1" x14ac:dyDescent="0.3">
      <c r="B103" s="23" t="s">
        <v>144</v>
      </c>
      <c r="C103" s="28">
        <f t="shared" ref="C103:K103" si="3">C101+C102</f>
        <v>9</v>
      </c>
      <c r="D103" s="28">
        <f t="shared" si="3"/>
        <v>10.36</v>
      </c>
      <c r="E103" s="28">
        <f t="shared" si="3"/>
        <v>10.84</v>
      </c>
      <c r="F103" s="28">
        <f t="shared" si="3"/>
        <v>11</v>
      </c>
      <c r="G103" s="28">
        <f t="shared" si="3"/>
        <v>31</v>
      </c>
      <c r="H103" s="28">
        <f t="shared" si="3"/>
        <v>85</v>
      </c>
      <c r="I103" s="28">
        <f t="shared" si="3"/>
        <v>28.700000000000003</v>
      </c>
      <c r="J103" s="28">
        <f t="shared" si="3"/>
        <v>23.5</v>
      </c>
      <c r="K103" s="28">
        <f t="shared" si="3"/>
        <v>24.7</v>
      </c>
      <c r="L103" s="23"/>
    </row>
    <row r="104" spans="1:12" ht="7.5" customHeight="1" thickTop="1" x14ac:dyDescent="0.25">
      <c r="A104" s="32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</row>
    <row r="105" spans="1:12" x14ac:dyDescent="0.25">
      <c r="A105" s="32" t="s">
        <v>252</v>
      </c>
      <c r="B105" s="23"/>
      <c r="C105" s="23">
        <v>0.1</v>
      </c>
      <c r="D105" s="23">
        <v>0.2</v>
      </c>
      <c r="E105" s="23">
        <v>0.5</v>
      </c>
      <c r="F105" s="23">
        <v>0.3</v>
      </c>
      <c r="G105" s="23">
        <v>1.9</v>
      </c>
      <c r="H105" s="23">
        <v>0.17</v>
      </c>
      <c r="I105" s="23"/>
      <c r="J105" s="23"/>
      <c r="K105" s="23"/>
      <c r="L105" s="23"/>
    </row>
    <row r="106" spans="1:12" outlineLevel="1" x14ac:dyDescent="0.25">
      <c r="B106" s="23" t="s">
        <v>142</v>
      </c>
      <c r="C106" s="27" t="s">
        <v>98</v>
      </c>
      <c r="D106" s="27" t="s">
        <v>99</v>
      </c>
      <c r="E106" s="27" t="s">
        <v>98</v>
      </c>
      <c r="F106" s="27" t="s">
        <v>98</v>
      </c>
      <c r="G106" s="27" t="s">
        <v>102</v>
      </c>
      <c r="H106" s="27" t="s">
        <v>254</v>
      </c>
      <c r="I106" s="23" t="s">
        <v>109</v>
      </c>
      <c r="J106" s="23" t="s">
        <v>104</v>
      </c>
      <c r="K106" s="23" t="s">
        <v>110</v>
      </c>
      <c r="L106" s="23"/>
    </row>
    <row r="107" spans="1:12" outlineLevel="1" x14ac:dyDescent="0.25">
      <c r="B107" s="23" t="s">
        <v>253</v>
      </c>
      <c r="C107" s="26">
        <v>20</v>
      </c>
      <c r="D107" s="26">
        <v>20</v>
      </c>
      <c r="E107" s="26">
        <v>20</v>
      </c>
      <c r="F107" s="26">
        <v>20</v>
      </c>
      <c r="G107" s="26">
        <v>20</v>
      </c>
      <c r="H107" s="26">
        <v>20</v>
      </c>
      <c r="I107" s="26">
        <v>7</v>
      </c>
      <c r="J107" s="26">
        <v>7</v>
      </c>
      <c r="K107" s="26">
        <v>7</v>
      </c>
      <c r="L107" s="23"/>
    </row>
    <row r="108" spans="1:12" outlineLevel="1" x14ac:dyDescent="0.25">
      <c r="B108" s="23" t="s">
        <v>100</v>
      </c>
      <c r="C108" s="26">
        <f>C105*100000*0.00001</f>
        <v>0.1</v>
      </c>
      <c r="D108" s="26">
        <f>D105*100000*0.001*0.0067</f>
        <v>0.13400000000000001</v>
      </c>
      <c r="E108" s="26">
        <f>E105*100000*0.00001*0.73</f>
        <v>0.36499999999999999</v>
      </c>
      <c r="F108" s="26">
        <f>F105*100000*0.00001</f>
        <v>0.30000000000000004</v>
      </c>
      <c r="G108" s="26">
        <f>G105*100*0.01</f>
        <v>1.9000000000000001</v>
      </c>
      <c r="H108" s="26">
        <f>H105*5000*0.001</f>
        <v>0.85000000000000009</v>
      </c>
      <c r="I108" s="26">
        <f>2*1</f>
        <v>2</v>
      </c>
      <c r="J108" s="26">
        <f>0.1*J105*10/10</f>
        <v>0</v>
      </c>
      <c r="K108" s="26">
        <f>0.1*K105*100/100</f>
        <v>0</v>
      </c>
      <c r="L108" s="23"/>
    </row>
    <row r="109" spans="1:12" ht="8.25" customHeight="1" x14ac:dyDescent="0.25">
      <c r="A109" s="23"/>
      <c r="B109" s="23"/>
      <c r="C109" s="23"/>
      <c r="D109" s="23"/>
      <c r="E109" s="23"/>
      <c r="F109" s="23"/>
      <c r="G109" s="23"/>
      <c r="H109" s="23"/>
      <c r="I109" s="29"/>
      <c r="J109" s="29"/>
      <c r="K109" s="29"/>
      <c r="L109" s="23"/>
    </row>
    <row r="110" spans="1:12" ht="15.75" thickBot="1" x14ac:dyDescent="0.3">
      <c r="B110" s="23" t="s">
        <v>144</v>
      </c>
      <c r="C110" s="28">
        <f t="shared" ref="C110:K110" si="4">C107+C108</f>
        <v>20.100000000000001</v>
      </c>
      <c r="D110" s="28">
        <f t="shared" si="4"/>
        <v>20.134</v>
      </c>
      <c r="E110" s="28">
        <f t="shared" si="4"/>
        <v>20.364999999999998</v>
      </c>
      <c r="F110" s="28">
        <f t="shared" si="4"/>
        <v>20.3</v>
      </c>
      <c r="G110" s="28">
        <f t="shared" si="4"/>
        <v>21.9</v>
      </c>
      <c r="H110" s="28">
        <f t="shared" si="4"/>
        <v>20.85</v>
      </c>
      <c r="I110" s="28">
        <f t="shared" si="4"/>
        <v>9</v>
      </c>
      <c r="J110" s="28">
        <f t="shared" si="4"/>
        <v>7</v>
      </c>
      <c r="K110" s="28">
        <f t="shared" si="4"/>
        <v>7</v>
      </c>
      <c r="L110" s="23"/>
    </row>
    <row r="111" spans="1:12" ht="10.5" customHeight="1" thickTop="1" x14ac:dyDescent="0.25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</row>
    <row r="112" spans="1:12" x14ac:dyDescent="0.25">
      <c r="A112" s="32" t="s">
        <v>147</v>
      </c>
      <c r="B112" s="23"/>
      <c r="C112" s="23">
        <v>1</v>
      </c>
      <c r="D112" s="23">
        <v>2</v>
      </c>
      <c r="E112" s="23">
        <v>6</v>
      </c>
      <c r="F112" s="23">
        <v>2</v>
      </c>
      <c r="G112" s="23">
        <v>14</v>
      </c>
      <c r="H112" s="23">
        <v>11</v>
      </c>
      <c r="I112" s="23">
        <v>140</v>
      </c>
      <c r="J112" s="23">
        <v>71</v>
      </c>
      <c r="K112" s="23">
        <v>34</v>
      </c>
      <c r="L112" s="23"/>
    </row>
    <row r="113" spans="2:52" outlineLevel="1" x14ac:dyDescent="0.25">
      <c r="B113" s="23" t="s">
        <v>117</v>
      </c>
      <c r="C113" s="27" t="s">
        <v>118</v>
      </c>
      <c r="D113" s="27" t="s">
        <v>119</v>
      </c>
      <c r="E113" s="27" t="s">
        <v>118</v>
      </c>
      <c r="F113" s="27" t="s">
        <v>118</v>
      </c>
      <c r="G113" s="27" t="s">
        <v>120</v>
      </c>
      <c r="H113" s="27" t="s">
        <v>121</v>
      </c>
      <c r="I113" s="23" t="s">
        <v>122</v>
      </c>
      <c r="J113" s="23" t="s">
        <v>122</v>
      </c>
      <c r="K113" s="23" t="s">
        <v>122</v>
      </c>
      <c r="L113" s="23"/>
    </row>
    <row r="114" spans="2:52" outlineLevel="1" x14ac:dyDescent="0.25">
      <c r="B114" s="23" t="s">
        <v>89</v>
      </c>
      <c r="C114" s="27" t="s">
        <v>148</v>
      </c>
      <c r="D114" s="27" t="s">
        <v>148</v>
      </c>
      <c r="E114" s="27" t="s">
        <v>149</v>
      </c>
      <c r="F114" s="27" t="s">
        <v>150</v>
      </c>
      <c r="G114" s="27" t="s">
        <v>151</v>
      </c>
      <c r="H114" s="27" t="s">
        <v>152</v>
      </c>
      <c r="I114" s="23">
        <v>140</v>
      </c>
      <c r="J114" s="23" t="s">
        <v>153</v>
      </c>
      <c r="K114" s="23">
        <v>34</v>
      </c>
      <c r="L114" s="23"/>
    </row>
    <row r="115" spans="2:52" outlineLevel="1" x14ac:dyDescent="0.25">
      <c r="B115" s="23" t="s">
        <v>154</v>
      </c>
      <c r="C115" s="26">
        <v>8</v>
      </c>
      <c r="D115" s="26">
        <v>8</v>
      </c>
      <c r="E115" s="26">
        <v>8</v>
      </c>
      <c r="F115" s="26">
        <v>8</v>
      </c>
      <c r="G115" s="26">
        <v>12</v>
      </c>
      <c r="H115" s="26">
        <v>12</v>
      </c>
      <c r="I115" s="26">
        <v>8</v>
      </c>
      <c r="J115" s="26">
        <v>8</v>
      </c>
      <c r="K115" s="26">
        <v>8</v>
      </c>
    </row>
    <row r="116" spans="2:52" outlineLevel="1" x14ac:dyDescent="0.25">
      <c r="B116" s="23" t="s">
        <v>100</v>
      </c>
      <c r="C116" s="26">
        <f>C112*100000*0.00001</f>
        <v>1</v>
      </c>
      <c r="D116" s="26">
        <f>D112*100000*0.001*0.0067</f>
        <v>1.34</v>
      </c>
      <c r="E116" s="26">
        <f>E112*100000*0.00001*0.73</f>
        <v>4.3800000000000008</v>
      </c>
      <c r="F116" s="26">
        <f>F112*100000*0.00001</f>
        <v>2</v>
      </c>
      <c r="G116" s="26">
        <f>G112*100*0.01</f>
        <v>14</v>
      </c>
      <c r="H116" s="26">
        <f>H112*5000*0.001</f>
        <v>55</v>
      </c>
      <c r="I116" s="26">
        <f>I112*10*0.01/10</f>
        <v>1.4</v>
      </c>
      <c r="J116" s="26">
        <f>10*J112*0.01/10</f>
        <v>0.71000000000000008</v>
      </c>
      <c r="K116" s="26">
        <f>10*K112*0.01/10</f>
        <v>0.33999999999999997</v>
      </c>
    </row>
    <row r="117" spans="2:52" ht="15.75" thickBot="1" x14ac:dyDescent="0.3">
      <c r="B117" s="23" t="s">
        <v>144</v>
      </c>
      <c r="C117" s="24">
        <f t="shared" ref="C117:K117" si="5">C115+C116</f>
        <v>9</v>
      </c>
      <c r="D117" s="24">
        <f t="shared" si="5"/>
        <v>9.34</v>
      </c>
      <c r="E117" s="25">
        <f t="shared" si="5"/>
        <v>12.38</v>
      </c>
      <c r="F117" s="24">
        <f t="shared" si="5"/>
        <v>10</v>
      </c>
      <c r="G117" s="24">
        <f t="shared" si="5"/>
        <v>26</v>
      </c>
      <c r="H117" s="24">
        <f t="shared" si="5"/>
        <v>67</v>
      </c>
      <c r="I117" s="24">
        <f t="shared" si="5"/>
        <v>9.4</v>
      </c>
      <c r="J117" s="24">
        <f t="shared" si="5"/>
        <v>8.7100000000000009</v>
      </c>
      <c r="K117" s="24">
        <f t="shared" si="5"/>
        <v>8.34</v>
      </c>
    </row>
    <row r="118" spans="2:52" ht="15.75" thickTop="1" x14ac:dyDescent="0.25"/>
    <row r="119" spans="2:52" ht="15.75" customHeight="1" x14ac:dyDescent="0.25"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48"/>
      <c r="AN119" s="48"/>
      <c r="AO119" s="48"/>
      <c r="AP119" s="48"/>
      <c r="AQ119" s="48"/>
      <c r="AR119" s="48"/>
      <c r="AS119" s="48"/>
      <c r="AT119" s="48"/>
      <c r="AU119" s="48"/>
      <c r="AV119" s="48"/>
      <c r="AW119" s="48"/>
      <c r="AX119" s="48"/>
      <c r="AY119" s="48"/>
      <c r="AZ119" s="48"/>
    </row>
    <row r="120" spans="2:52" ht="8.25" customHeight="1" x14ac:dyDescent="0.25"/>
    <row r="122" spans="2:52" outlineLevel="1" x14ac:dyDescent="0.25"/>
    <row r="123" spans="2:52" outlineLevel="1" x14ac:dyDescent="0.25"/>
    <row r="124" spans="2:52" outlineLevel="1" x14ac:dyDescent="0.25"/>
    <row r="126" spans="2:52" ht="8.25" customHeight="1" x14ac:dyDescent="0.25"/>
    <row r="128" spans="2:52" outlineLevel="1" x14ac:dyDescent="0.25"/>
    <row r="129" spans="1:13" outlineLevel="1" x14ac:dyDescent="0.25"/>
    <row r="130" spans="1:13" outlineLevel="1" x14ac:dyDescent="0.25"/>
    <row r="133" spans="1:13" outlineLevel="1" x14ac:dyDescent="0.25"/>
    <row r="134" spans="1:13" outlineLevel="1" x14ac:dyDescent="0.25"/>
    <row r="135" spans="1:13" outlineLevel="1" x14ac:dyDescent="0.25"/>
    <row r="137" spans="1:13" ht="8.25" customHeight="1" x14ac:dyDescent="0.25"/>
    <row r="139" spans="1:13" x14ac:dyDescent="0.25">
      <c r="A139" s="23"/>
      <c r="B139" s="23"/>
      <c r="L139" s="51"/>
      <c r="M139" s="50"/>
    </row>
    <row r="140" spans="1:13" x14ac:dyDescent="0.25">
      <c r="A140" s="23"/>
      <c r="B140" s="23"/>
      <c r="L140" s="23"/>
    </row>
    <row r="141" spans="1:13" x14ac:dyDescent="0.25">
      <c r="A141" s="23"/>
      <c r="B141" s="23"/>
      <c r="L141" s="23"/>
    </row>
    <row r="142" spans="1:13" x14ac:dyDescent="0.25">
      <c r="A142" s="23"/>
      <c r="B142" s="23"/>
      <c r="L142" s="23"/>
    </row>
    <row r="143" spans="1:13" x14ac:dyDescent="0.25">
      <c r="L143" s="23"/>
    </row>
    <row r="144" spans="1:13" x14ac:dyDescent="0.25">
      <c r="L144" s="23"/>
    </row>
    <row r="145" spans="12:12" x14ac:dyDescent="0.25">
      <c r="L145" s="23"/>
    </row>
    <row r="146" spans="12:12" x14ac:dyDescent="0.25">
      <c r="L146" s="23"/>
    </row>
    <row r="147" spans="12:12" x14ac:dyDescent="0.25">
      <c r="L147" s="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9A7CF-8815-4423-9291-E92D2BBE34DD}">
  <dimension ref="A1:V50"/>
  <sheetViews>
    <sheetView topLeftCell="A31" workbookViewId="0">
      <selection activeCell="C49" sqref="C49"/>
    </sheetView>
  </sheetViews>
  <sheetFormatPr defaultRowHeight="12.75" x14ac:dyDescent="0.2"/>
  <cols>
    <col min="1" max="1" width="57" style="80" customWidth="1"/>
    <col min="2" max="2" width="29.83203125" customWidth="1"/>
    <col min="3" max="3" width="31.83203125" customWidth="1"/>
    <col min="4" max="4" width="36.1640625" customWidth="1"/>
    <col min="5" max="5" width="28" customWidth="1"/>
    <col min="6" max="6" width="34.33203125" customWidth="1"/>
    <col min="7" max="7" width="30.6640625" customWidth="1"/>
    <col min="8" max="8" width="29.5" customWidth="1"/>
    <col min="9" max="9" width="21.6640625" customWidth="1"/>
    <col min="10" max="10" width="28.83203125" customWidth="1"/>
  </cols>
  <sheetData>
    <row r="1" spans="1:21" ht="15" x14ac:dyDescent="0.25">
      <c r="A1" s="75" t="s">
        <v>163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15.75" thickBot="1" x14ac:dyDescent="0.3">
      <c r="A2" s="76"/>
      <c r="B2" s="46" t="s">
        <v>164</v>
      </c>
      <c r="C2" s="45" t="s">
        <v>165</v>
      </c>
      <c r="D2" s="45" t="s">
        <v>166</v>
      </c>
      <c r="E2" s="46" t="s">
        <v>168</v>
      </c>
      <c r="F2" s="46" t="s">
        <v>169</v>
      </c>
      <c r="G2" s="46" t="s">
        <v>167</v>
      </c>
      <c r="H2" s="46" t="s">
        <v>171</v>
      </c>
      <c r="I2" s="46" t="s">
        <v>172</v>
      </c>
      <c r="J2" s="46" t="s">
        <v>170</v>
      </c>
      <c r="K2" s="46"/>
      <c r="L2" s="46"/>
      <c r="M2" s="46"/>
      <c r="N2" s="44"/>
      <c r="O2" s="44"/>
      <c r="P2" s="47"/>
      <c r="Q2" s="48"/>
      <c r="R2" s="48"/>
      <c r="S2" s="48"/>
      <c r="T2" s="48"/>
      <c r="U2" s="48"/>
    </row>
    <row r="3" spans="1:21" s="74" customFormat="1" ht="16.5" thickTop="1" thickBot="1" x14ac:dyDescent="0.3">
      <c r="A3" s="85" t="s">
        <v>177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60"/>
      <c r="S3" s="60"/>
      <c r="T3" s="60"/>
      <c r="U3" s="60"/>
    </row>
    <row r="4" spans="1:21" ht="15.75" thickTop="1" x14ac:dyDescent="0.25">
      <c r="A4" s="77" t="s">
        <v>111</v>
      </c>
      <c r="B4" s="27" t="s">
        <v>108</v>
      </c>
      <c r="C4" s="27" t="s">
        <v>108</v>
      </c>
      <c r="D4" s="27" t="s">
        <v>108</v>
      </c>
      <c r="E4" s="27" t="s">
        <v>108</v>
      </c>
      <c r="F4" s="27" t="s">
        <v>108</v>
      </c>
      <c r="G4" s="27" t="s">
        <v>108</v>
      </c>
      <c r="H4" s="27" t="s">
        <v>108</v>
      </c>
      <c r="I4" s="27" t="s">
        <v>108</v>
      </c>
      <c r="J4" s="27" t="s">
        <v>108</v>
      </c>
      <c r="K4" s="27"/>
      <c r="L4" s="27"/>
      <c r="M4" s="27"/>
      <c r="N4" s="23"/>
      <c r="O4" s="23"/>
      <c r="P4" s="23"/>
      <c r="Q4" s="23"/>
      <c r="R4" s="22"/>
      <c r="S4" s="22"/>
      <c r="T4" s="22"/>
      <c r="U4" s="22"/>
    </row>
    <row r="5" spans="1:21" ht="15" x14ac:dyDescent="0.25">
      <c r="A5" s="77" t="s">
        <v>162</v>
      </c>
      <c r="B5" s="26">
        <v>7.0000000000000007E-2</v>
      </c>
      <c r="C5" s="26">
        <v>7.0000000000000007E-2</v>
      </c>
      <c r="D5" s="26" t="s">
        <v>49</v>
      </c>
      <c r="E5" s="26" t="s">
        <v>49</v>
      </c>
      <c r="F5" s="26">
        <v>7.0000000000000007E-2</v>
      </c>
      <c r="G5" s="26">
        <v>7.0000000000000007E-2</v>
      </c>
      <c r="H5" s="26">
        <v>7.0000000000000007E-2</v>
      </c>
      <c r="I5" s="26" t="s">
        <v>49</v>
      </c>
      <c r="J5" s="26">
        <v>7.0000000000000007E-2</v>
      </c>
      <c r="K5" s="26"/>
      <c r="L5" s="26"/>
      <c r="M5" s="26"/>
      <c r="N5" s="26"/>
      <c r="O5" s="26"/>
      <c r="P5" s="26"/>
      <c r="Q5" s="23"/>
      <c r="R5" s="22"/>
      <c r="S5" s="22"/>
      <c r="T5" s="22"/>
      <c r="U5" s="22"/>
    </row>
    <row r="6" spans="1:21" ht="15" x14ac:dyDescent="0.25">
      <c r="A6" s="77" t="s">
        <v>100</v>
      </c>
      <c r="B6" s="26">
        <v>594</v>
      </c>
      <c r="C6" s="26">
        <v>594</v>
      </c>
      <c r="D6" s="26">
        <v>1982</v>
      </c>
      <c r="E6" s="26">
        <v>53</v>
      </c>
      <c r="F6" s="26">
        <v>23</v>
      </c>
      <c r="G6" s="26">
        <v>23</v>
      </c>
      <c r="H6" s="26">
        <v>4</v>
      </c>
      <c r="I6" s="26">
        <v>5</v>
      </c>
      <c r="J6" s="26">
        <v>4</v>
      </c>
      <c r="K6" s="26"/>
      <c r="L6" s="26"/>
      <c r="M6" s="26"/>
      <c r="N6" s="26"/>
      <c r="O6" s="26"/>
      <c r="P6" s="26"/>
      <c r="Q6" s="23"/>
      <c r="R6" s="22"/>
      <c r="S6" s="22"/>
      <c r="T6" s="22"/>
      <c r="U6" s="22"/>
    </row>
    <row r="7" spans="1:21" s="72" customFormat="1" ht="15.75" thickBot="1" x14ac:dyDescent="0.3">
      <c r="A7" s="78" t="s">
        <v>144</v>
      </c>
      <c r="B7" s="28">
        <v>594.07000000000005</v>
      </c>
      <c r="C7" s="28">
        <v>594.07000000000005</v>
      </c>
      <c r="D7" s="28">
        <v>1982</v>
      </c>
      <c r="E7" s="28">
        <v>53</v>
      </c>
      <c r="F7" s="28">
        <v>23.07</v>
      </c>
      <c r="G7" s="28">
        <v>23.07</v>
      </c>
      <c r="H7" s="28">
        <v>4.07</v>
      </c>
      <c r="I7" s="28">
        <v>5</v>
      </c>
      <c r="J7" s="28">
        <v>4.07</v>
      </c>
      <c r="K7" s="28"/>
      <c r="L7" s="28"/>
      <c r="M7" s="28"/>
      <c r="N7" s="28"/>
      <c r="O7" s="28"/>
      <c r="P7" s="28"/>
      <c r="Q7" s="36"/>
      <c r="R7" s="39"/>
      <c r="S7" s="39"/>
      <c r="T7" s="39"/>
      <c r="U7" s="39"/>
    </row>
    <row r="8" spans="1:21" s="74" customFormat="1" ht="16.5" thickTop="1" thickBot="1" x14ac:dyDescent="0.3">
      <c r="A8" s="85" t="s">
        <v>178</v>
      </c>
      <c r="B8" s="46" t="s">
        <v>173</v>
      </c>
      <c r="C8" s="46" t="s">
        <v>161</v>
      </c>
      <c r="D8" s="46" t="s">
        <v>174</v>
      </c>
      <c r="E8" s="46" t="s">
        <v>180</v>
      </c>
      <c r="F8" s="49" t="s">
        <v>181</v>
      </c>
      <c r="G8" s="53" t="s">
        <v>182</v>
      </c>
      <c r="H8" s="53" t="s">
        <v>183</v>
      </c>
      <c r="I8" s="52"/>
      <c r="J8" s="73"/>
      <c r="K8" s="73"/>
      <c r="L8" s="52"/>
      <c r="M8" s="52"/>
      <c r="N8" s="52"/>
      <c r="O8" s="52"/>
      <c r="P8" s="52"/>
      <c r="Q8" s="52"/>
      <c r="R8" s="52"/>
      <c r="S8" s="52"/>
      <c r="T8" s="60"/>
      <c r="U8" s="60"/>
    </row>
    <row r="9" spans="1:21" ht="15.75" thickTop="1" x14ac:dyDescent="0.25">
      <c r="A9" s="77" t="s">
        <v>111</v>
      </c>
      <c r="B9" s="27" t="s">
        <v>175</v>
      </c>
      <c r="C9" s="27" t="s">
        <v>176</v>
      </c>
      <c r="D9" s="23" t="s">
        <v>159</v>
      </c>
      <c r="E9" s="23" t="s">
        <v>159</v>
      </c>
      <c r="F9" s="23" t="s">
        <v>176</v>
      </c>
      <c r="G9" s="23" t="s">
        <v>159</v>
      </c>
      <c r="H9" s="23" t="s">
        <v>176</v>
      </c>
      <c r="I9" s="22"/>
      <c r="J9" s="50"/>
      <c r="K9" s="50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spans="1:21" ht="15" x14ac:dyDescent="0.25">
      <c r="A10" s="77" t="s">
        <v>162</v>
      </c>
      <c r="B10" s="26" t="s">
        <v>49</v>
      </c>
      <c r="C10" s="26" t="s">
        <v>49</v>
      </c>
      <c r="D10" s="26" t="s">
        <v>49</v>
      </c>
      <c r="E10" s="26" t="s">
        <v>49</v>
      </c>
      <c r="F10" s="54" t="s">
        <v>49</v>
      </c>
      <c r="G10" s="54" t="s">
        <v>49</v>
      </c>
      <c r="H10" s="54" t="s">
        <v>49</v>
      </c>
      <c r="I10" s="22"/>
      <c r="J10" s="50"/>
      <c r="K10" s="50"/>
      <c r="L10" s="22"/>
      <c r="M10" s="22"/>
      <c r="N10" s="22"/>
      <c r="O10" s="22"/>
      <c r="P10" s="22"/>
      <c r="Q10" s="22"/>
      <c r="R10" s="22"/>
      <c r="S10" s="22"/>
      <c r="T10" s="22"/>
      <c r="U10" s="22"/>
    </row>
    <row r="11" spans="1:21" ht="15" x14ac:dyDescent="0.25">
      <c r="A11" s="77" t="s">
        <v>100</v>
      </c>
      <c r="B11" s="26">
        <v>3724</v>
      </c>
      <c r="C11" s="26">
        <v>343</v>
      </c>
      <c r="D11" s="26">
        <v>36</v>
      </c>
      <c r="E11" s="26">
        <v>107</v>
      </c>
      <c r="F11" s="26">
        <v>356</v>
      </c>
      <c r="G11" s="26">
        <v>129</v>
      </c>
      <c r="H11" s="26">
        <v>404</v>
      </c>
      <c r="I11" s="26"/>
      <c r="J11" s="26"/>
      <c r="K11" s="50"/>
      <c r="L11" s="22"/>
      <c r="M11" s="22"/>
      <c r="N11" s="22"/>
      <c r="O11" s="22"/>
      <c r="P11" s="22"/>
      <c r="Q11" s="22"/>
      <c r="R11" s="22"/>
      <c r="S11" s="22"/>
      <c r="T11" s="22"/>
      <c r="U11" s="22"/>
    </row>
    <row r="12" spans="1:21" ht="15" x14ac:dyDescent="0.25">
      <c r="A12" s="77" t="s">
        <v>144</v>
      </c>
      <c r="B12" s="81">
        <v>3724</v>
      </c>
      <c r="C12" s="81">
        <v>343</v>
      </c>
      <c r="D12" s="81">
        <v>36</v>
      </c>
      <c r="E12" s="82">
        <v>107</v>
      </c>
      <c r="F12" s="81">
        <v>356</v>
      </c>
      <c r="G12" s="82">
        <v>129</v>
      </c>
      <c r="H12" s="81">
        <v>404</v>
      </c>
      <c r="I12" s="97"/>
      <c r="J12" s="50"/>
      <c r="K12" s="50"/>
      <c r="L12" s="22"/>
      <c r="M12" s="22"/>
      <c r="N12" s="22"/>
      <c r="O12" s="22"/>
      <c r="P12" s="22"/>
      <c r="Q12" s="22"/>
      <c r="R12" s="22"/>
      <c r="S12" s="22"/>
      <c r="T12" s="22"/>
      <c r="U12" s="22"/>
    </row>
    <row r="13" spans="1:21" s="74" customFormat="1" ht="15.75" thickBot="1" x14ac:dyDescent="0.3">
      <c r="A13" s="85" t="s">
        <v>179</v>
      </c>
      <c r="B13" s="46" t="s">
        <v>173</v>
      </c>
      <c r="C13" s="46" t="s">
        <v>161</v>
      </c>
      <c r="D13" s="46" t="s">
        <v>174</v>
      </c>
      <c r="E13" s="46" t="s">
        <v>180</v>
      </c>
      <c r="F13" s="49" t="s">
        <v>181</v>
      </c>
      <c r="G13" s="53" t="s">
        <v>182</v>
      </c>
      <c r="H13" s="53" t="s">
        <v>183</v>
      </c>
      <c r="I13" s="98"/>
      <c r="J13" s="83"/>
      <c r="K13" s="84"/>
      <c r="L13" s="60"/>
      <c r="M13" s="60"/>
      <c r="N13" s="60"/>
      <c r="O13" s="60"/>
      <c r="P13" s="60"/>
      <c r="Q13" s="60"/>
      <c r="R13" s="60"/>
      <c r="S13" s="60"/>
      <c r="T13" s="60"/>
      <c r="U13" s="60"/>
    </row>
    <row r="14" spans="1:21" ht="15.75" thickTop="1" x14ac:dyDescent="0.25">
      <c r="A14" s="77" t="s">
        <v>111</v>
      </c>
      <c r="B14" s="27" t="s">
        <v>99</v>
      </c>
      <c r="C14" s="27" t="s">
        <v>158</v>
      </c>
      <c r="D14" s="27" t="s">
        <v>176</v>
      </c>
      <c r="E14" s="27" t="s">
        <v>176</v>
      </c>
      <c r="F14" s="27" t="s">
        <v>99</v>
      </c>
      <c r="G14" s="27" t="s">
        <v>176</v>
      </c>
      <c r="H14" s="27" t="s">
        <v>158</v>
      </c>
      <c r="I14" s="93"/>
      <c r="J14" s="51"/>
      <c r="K14" s="50"/>
      <c r="L14" s="22"/>
      <c r="M14" s="22"/>
      <c r="N14" s="22"/>
      <c r="O14" s="22"/>
      <c r="P14" s="22"/>
      <c r="Q14" s="22"/>
      <c r="R14" s="22"/>
      <c r="S14" s="22"/>
      <c r="T14" s="22"/>
      <c r="U14" s="22"/>
    </row>
    <row r="15" spans="1:21" ht="15" x14ac:dyDescent="0.25">
      <c r="A15" s="77" t="s">
        <v>162</v>
      </c>
      <c r="B15" s="26">
        <v>0.27</v>
      </c>
      <c r="C15" s="26">
        <v>29.61</v>
      </c>
      <c r="D15" s="26">
        <v>6.99</v>
      </c>
      <c r="E15" s="26">
        <v>13.66</v>
      </c>
      <c r="F15" s="26">
        <v>0.79</v>
      </c>
      <c r="G15" s="26">
        <v>12.19</v>
      </c>
      <c r="H15" s="26">
        <v>0.54</v>
      </c>
      <c r="I15" s="94"/>
      <c r="J15" s="51"/>
      <c r="K15" s="50"/>
      <c r="L15" s="22"/>
      <c r="M15" s="22"/>
      <c r="N15" s="22"/>
      <c r="O15" s="22"/>
      <c r="P15" s="22"/>
      <c r="Q15" s="22"/>
      <c r="R15" s="22"/>
      <c r="S15" s="22"/>
      <c r="T15" s="22"/>
      <c r="U15" s="22"/>
    </row>
    <row r="16" spans="1:21" ht="15" x14ac:dyDescent="0.25">
      <c r="A16" s="77" t="s">
        <v>100</v>
      </c>
      <c r="B16" s="26">
        <v>207</v>
      </c>
      <c r="C16" s="26">
        <v>261</v>
      </c>
      <c r="D16" s="26">
        <v>29</v>
      </c>
      <c r="E16" s="26">
        <v>130</v>
      </c>
      <c r="F16" s="26">
        <v>29</v>
      </c>
      <c r="G16" s="26">
        <v>284</v>
      </c>
      <c r="H16" s="26">
        <v>90</v>
      </c>
      <c r="I16" s="26"/>
      <c r="J16" s="51"/>
      <c r="K16" s="50"/>
      <c r="L16" s="22"/>
      <c r="M16" s="22"/>
      <c r="N16" s="22"/>
      <c r="O16" s="22"/>
      <c r="P16" s="22"/>
      <c r="Q16" s="22"/>
      <c r="R16" s="22"/>
      <c r="S16" s="22"/>
      <c r="T16" s="22"/>
      <c r="U16" s="22"/>
    </row>
    <row r="17" spans="1:22" s="74" customFormat="1" ht="15.75" thickBot="1" x14ac:dyDescent="0.3">
      <c r="A17" s="79" t="s">
        <v>144</v>
      </c>
      <c r="B17" s="28">
        <v>207.27</v>
      </c>
      <c r="C17" s="28">
        <v>290.61</v>
      </c>
      <c r="D17" s="28">
        <v>35.99</v>
      </c>
      <c r="E17" s="28">
        <v>143.66</v>
      </c>
      <c r="F17" s="28">
        <v>29.79</v>
      </c>
      <c r="G17" s="28">
        <v>296.19</v>
      </c>
      <c r="H17" s="28">
        <v>90.54</v>
      </c>
      <c r="I17" s="28"/>
      <c r="J17" s="83"/>
      <c r="K17" s="84"/>
      <c r="L17" s="60"/>
      <c r="M17" s="60"/>
      <c r="N17" s="60"/>
      <c r="O17" s="60"/>
      <c r="P17" s="60"/>
      <c r="Q17" s="60"/>
      <c r="R17" s="60"/>
      <c r="S17" s="60"/>
      <c r="T17" s="60"/>
      <c r="U17" s="60"/>
    </row>
    <row r="18" spans="1:22" ht="16.5" thickTop="1" thickBot="1" x14ac:dyDescent="0.3">
      <c r="A18" s="85" t="s">
        <v>290</v>
      </c>
      <c r="B18" s="46" t="s">
        <v>269</v>
      </c>
      <c r="C18" s="46" t="s">
        <v>270</v>
      </c>
      <c r="D18" s="46" t="s">
        <v>271</v>
      </c>
      <c r="E18" s="46" t="s">
        <v>272</v>
      </c>
      <c r="F18" s="49" t="s">
        <v>273</v>
      </c>
      <c r="G18" s="53"/>
      <c r="H18" s="53"/>
      <c r="I18" s="23"/>
      <c r="J18" s="23"/>
      <c r="K18" s="23"/>
      <c r="L18" s="51"/>
      <c r="M18" s="50"/>
      <c r="N18" s="22"/>
      <c r="O18" s="22"/>
      <c r="P18" s="22"/>
      <c r="Q18" s="22"/>
      <c r="R18" s="22"/>
      <c r="S18" s="22"/>
      <c r="T18" s="22"/>
      <c r="U18" s="22"/>
      <c r="V18" s="22"/>
    </row>
    <row r="19" spans="1:22" ht="15.75" thickTop="1" x14ac:dyDescent="0.25">
      <c r="A19" s="77" t="s">
        <v>111</v>
      </c>
      <c r="B19" s="27" t="s">
        <v>274</v>
      </c>
      <c r="C19" s="27" t="s">
        <v>275</v>
      </c>
      <c r="D19" s="27" t="s">
        <v>276</v>
      </c>
      <c r="E19" s="27" t="s">
        <v>277</v>
      </c>
      <c r="F19" s="27" t="s">
        <v>278</v>
      </c>
      <c r="G19" s="27"/>
      <c r="H19" s="27"/>
      <c r="I19" s="22"/>
      <c r="J19" s="22"/>
      <c r="K19" s="22"/>
      <c r="L19" s="51"/>
      <c r="M19" s="50"/>
      <c r="N19" s="22"/>
      <c r="O19" s="22"/>
      <c r="P19" s="22"/>
      <c r="Q19" s="22"/>
      <c r="R19" s="22"/>
      <c r="S19" s="22"/>
      <c r="T19" s="22"/>
      <c r="U19" s="22"/>
      <c r="V19" s="22"/>
    </row>
    <row r="20" spans="1:22" ht="15" x14ac:dyDescent="0.25">
      <c r="A20" s="77" t="s">
        <v>162</v>
      </c>
      <c r="B20" s="26" t="s">
        <v>49</v>
      </c>
      <c r="C20" s="26" t="s">
        <v>49</v>
      </c>
      <c r="D20" s="26" t="s">
        <v>49</v>
      </c>
      <c r="E20" s="26" t="s">
        <v>49</v>
      </c>
      <c r="F20" s="26" t="s">
        <v>49</v>
      </c>
      <c r="G20" s="54"/>
      <c r="H20" s="54"/>
    </row>
    <row r="21" spans="1:22" ht="15" x14ac:dyDescent="0.25">
      <c r="A21" s="77" t="s">
        <v>100</v>
      </c>
      <c r="B21" s="26">
        <v>100</v>
      </c>
      <c r="C21" s="26">
        <v>500</v>
      </c>
      <c r="D21" s="26">
        <v>100</v>
      </c>
      <c r="E21" s="26">
        <v>20</v>
      </c>
      <c r="F21" s="26">
        <v>20</v>
      </c>
      <c r="G21" s="54"/>
      <c r="H21" s="54"/>
    </row>
    <row r="22" spans="1:22" ht="15.75" thickBot="1" x14ac:dyDescent="0.25">
      <c r="A22" s="79" t="s">
        <v>144</v>
      </c>
      <c r="B22" s="28">
        <v>100</v>
      </c>
      <c r="C22" s="28">
        <v>500</v>
      </c>
      <c r="D22" s="28">
        <v>100</v>
      </c>
      <c r="E22" s="28">
        <v>20</v>
      </c>
      <c r="F22" s="28">
        <v>20</v>
      </c>
      <c r="G22" s="28"/>
      <c r="H22" s="28"/>
    </row>
    <row r="23" spans="1:22" ht="16.5" thickTop="1" thickBot="1" x14ac:dyDescent="0.3">
      <c r="A23" s="85" t="s">
        <v>291</v>
      </c>
      <c r="B23" s="46" t="s">
        <v>173</v>
      </c>
      <c r="C23" s="46" t="s">
        <v>161</v>
      </c>
      <c r="D23" s="46" t="s">
        <v>279</v>
      </c>
      <c r="E23" s="46" t="s">
        <v>280</v>
      </c>
      <c r="F23" s="53" t="s">
        <v>183</v>
      </c>
      <c r="G23" s="53" t="s">
        <v>182</v>
      </c>
      <c r="H23" s="53"/>
    </row>
    <row r="24" spans="1:22" ht="15.75" thickTop="1" x14ac:dyDescent="0.2">
      <c r="A24" s="77" t="s">
        <v>111</v>
      </c>
      <c r="B24" s="26" t="s">
        <v>49</v>
      </c>
      <c r="C24" s="26" t="s">
        <v>49</v>
      </c>
      <c r="D24" s="26" t="s">
        <v>49</v>
      </c>
      <c r="E24" s="26" t="s">
        <v>49</v>
      </c>
      <c r="F24" s="26" t="s">
        <v>49</v>
      </c>
      <c r="G24" s="26" t="s">
        <v>49</v>
      </c>
      <c r="H24" s="27"/>
    </row>
    <row r="25" spans="1:22" ht="15" x14ac:dyDescent="0.2">
      <c r="A25" s="77" t="s">
        <v>162</v>
      </c>
      <c r="B25" s="26" t="s">
        <v>49</v>
      </c>
      <c r="C25" s="26" t="s">
        <v>49</v>
      </c>
      <c r="D25" s="26" t="s">
        <v>49</v>
      </c>
      <c r="E25" s="26" t="s">
        <v>49</v>
      </c>
      <c r="F25" s="26" t="s">
        <v>49</v>
      </c>
      <c r="G25" s="26" t="s">
        <v>49</v>
      </c>
      <c r="H25" s="26"/>
    </row>
    <row r="26" spans="1:22" ht="15" x14ac:dyDescent="0.2">
      <c r="A26" s="77" t="s">
        <v>100</v>
      </c>
      <c r="B26" s="26" t="s">
        <v>281</v>
      </c>
      <c r="C26" s="26" t="s">
        <v>281</v>
      </c>
      <c r="D26" s="26" t="s">
        <v>281</v>
      </c>
      <c r="E26" s="26" t="s">
        <v>281</v>
      </c>
      <c r="F26" s="26" t="s">
        <v>281</v>
      </c>
      <c r="G26" s="26" t="s">
        <v>281</v>
      </c>
      <c r="H26" s="26"/>
    </row>
    <row r="27" spans="1:22" ht="15.75" thickBot="1" x14ac:dyDescent="0.25">
      <c r="A27" s="79" t="s">
        <v>144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/>
    </row>
    <row r="28" spans="1:22" ht="16.5" thickTop="1" thickBot="1" x14ac:dyDescent="0.3">
      <c r="A28" s="85" t="s">
        <v>292</v>
      </c>
      <c r="B28" s="46" t="s">
        <v>269</v>
      </c>
      <c r="C28" s="46" t="s">
        <v>270</v>
      </c>
      <c r="D28" s="46" t="s">
        <v>271</v>
      </c>
      <c r="E28" s="46" t="s">
        <v>282</v>
      </c>
      <c r="F28" s="49" t="s">
        <v>273</v>
      </c>
      <c r="G28" s="53"/>
      <c r="H28" s="53"/>
    </row>
    <row r="29" spans="1:22" ht="15.75" thickTop="1" x14ac:dyDescent="0.2">
      <c r="A29" s="77" t="s">
        <v>111</v>
      </c>
      <c r="B29" s="27" t="s">
        <v>274</v>
      </c>
      <c r="C29" s="27" t="s">
        <v>275</v>
      </c>
      <c r="D29" s="27" t="s">
        <v>276</v>
      </c>
      <c r="E29" s="27" t="s">
        <v>277</v>
      </c>
      <c r="F29" s="27" t="s">
        <v>278</v>
      </c>
    </row>
    <row r="30" spans="1:22" ht="15" x14ac:dyDescent="0.2">
      <c r="A30" s="77" t="s">
        <v>162</v>
      </c>
      <c r="B30" s="26" t="s">
        <v>49</v>
      </c>
      <c r="C30" s="26" t="s">
        <v>49</v>
      </c>
      <c r="D30" s="26" t="s">
        <v>49</v>
      </c>
      <c r="E30" s="26" t="s">
        <v>49</v>
      </c>
      <c r="F30" s="26" t="s">
        <v>49</v>
      </c>
    </row>
    <row r="31" spans="1:22" ht="15" x14ac:dyDescent="0.2">
      <c r="A31" s="77" t="s">
        <v>100</v>
      </c>
      <c r="B31" s="26" t="s">
        <v>281</v>
      </c>
      <c r="C31" s="26" t="s">
        <v>281</v>
      </c>
      <c r="D31" s="26" t="s">
        <v>281</v>
      </c>
      <c r="E31" s="26" t="s">
        <v>281</v>
      </c>
      <c r="F31" s="26" t="s">
        <v>281</v>
      </c>
      <c r="G31" s="94"/>
    </row>
    <row r="32" spans="1:22" ht="15.75" thickBot="1" x14ac:dyDescent="0.25">
      <c r="A32" s="79" t="s">
        <v>144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95"/>
    </row>
    <row r="33" spans="1:21" ht="16.5" thickTop="1" thickBot="1" x14ac:dyDescent="0.3">
      <c r="A33" s="85" t="s">
        <v>283</v>
      </c>
      <c r="B33" s="46"/>
      <c r="C33" s="46"/>
      <c r="D33" s="46"/>
      <c r="E33" s="46"/>
      <c r="F33" s="49"/>
      <c r="G33" s="96"/>
    </row>
    <row r="34" spans="1:21" ht="15.75" thickTop="1" x14ac:dyDescent="0.2">
      <c r="A34" s="86" t="s">
        <v>284</v>
      </c>
      <c r="B34" s="27"/>
      <c r="C34" s="27"/>
      <c r="D34" s="27"/>
      <c r="E34" s="27"/>
      <c r="F34" s="27"/>
    </row>
    <row r="35" spans="1:21" ht="15.75" thickBot="1" x14ac:dyDescent="0.3">
      <c r="A35" s="85" t="s">
        <v>293</v>
      </c>
      <c r="B35" s="46" t="s">
        <v>285</v>
      </c>
      <c r="C35" s="46" t="s">
        <v>286</v>
      </c>
      <c r="D35" s="46" t="s">
        <v>287</v>
      </c>
      <c r="E35" s="46" t="s">
        <v>288</v>
      </c>
      <c r="F35" s="49" t="s">
        <v>289</v>
      </c>
      <c r="G35" s="96"/>
    </row>
    <row r="36" spans="1:21" ht="15.75" thickTop="1" x14ac:dyDescent="0.2">
      <c r="A36" s="77" t="s">
        <v>111</v>
      </c>
      <c r="B36" s="27" t="s">
        <v>274</v>
      </c>
      <c r="C36" s="27" t="s">
        <v>275</v>
      </c>
      <c r="D36" s="27" t="s">
        <v>276</v>
      </c>
      <c r="E36" s="27" t="s">
        <v>277</v>
      </c>
      <c r="F36" s="27" t="s">
        <v>278</v>
      </c>
    </row>
    <row r="37" spans="1:21" ht="15" x14ac:dyDescent="0.2">
      <c r="A37" s="77" t="s">
        <v>162</v>
      </c>
      <c r="B37" s="26">
        <v>5.0000000000000001E-3</v>
      </c>
      <c r="C37" s="26">
        <v>0.5</v>
      </c>
      <c r="D37" s="26">
        <v>0.5</v>
      </c>
      <c r="E37" s="26">
        <v>0.5</v>
      </c>
      <c r="F37" s="26">
        <v>0.5</v>
      </c>
    </row>
    <row r="38" spans="1:21" ht="15" x14ac:dyDescent="0.2">
      <c r="A38" s="77" t="s">
        <v>100</v>
      </c>
      <c r="B38" s="26" t="s">
        <v>281</v>
      </c>
      <c r="C38" s="26" t="s">
        <v>281</v>
      </c>
      <c r="D38" s="26" t="s">
        <v>281</v>
      </c>
      <c r="E38" s="26" t="s">
        <v>281</v>
      </c>
      <c r="F38" s="26" t="s">
        <v>281</v>
      </c>
      <c r="G38" s="94"/>
    </row>
    <row r="39" spans="1:21" ht="15.75" thickBot="1" x14ac:dyDescent="0.25">
      <c r="A39" s="79" t="s">
        <v>144</v>
      </c>
      <c r="B39" s="28"/>
      <c r="C39" s="28"/>
      <c r="D39" s="28"/>
      <c r="E39" s="28"/>
      <c r="F39" s="28"/>
      <c r="G39" s="95"/>
    </row>
    <row r="40" spans="1:21" s="74" customFormat="1" ht="16.5" thickTop="1" thickBot="1" x14ac:dyDescent="0.3">
      <c r="A40" s="85" t="s">
        <v>326</v>
      </c>
      <c r="B40" s="99" t="s">
        <v>327</v>
      </c>
      <c r="C40" s="99" t="s">
        <v>328</v>
      </c>
      <c r="D40" s="99" t="s">
        <v>329</v>
      </c>
      <c r="E40" s="99" t="s">
        <v>330</v>
      </c>
      <c r="F40" s="99" t="s">
        <v>331</v>
      </c>
      <c r="G40" s="61"/>
      <c r="H40" s="61"/>
      <c r="I40" s="61"/>
      <c r="J40" s="61"/>
      <c r="K40" s="61"/>
      <c r="L40" s="61"/>
      <c r="M40" s="37"/>
      <c r="N40" s="37"/>
      <c r="O40" s="37"/>
      <c r="P40" s="37"/>
      <c r="Q40" s="37"/>
      <c r="R40" s="60"/>
      <c r="S40" s="60"/>
      <c r="T40" s="60"/>
      <c r="U40" s="60"/>
    </row>
    <row r="41" spans="1:21" ht="15.75" thickTop="1" x14ac:dyDescent="0.25">
      <c r="A41" s="77" t="s">
        <v>111</v>
      </c>
      <c r="B41" s="27" t="s">
        <v>332</v>
      </c>
      <c r="C41" s="27" t="s">
        <v>333</v>
      </c>
      <c r="D41" s="27" t="s">
        <v>334</v>
      </c>
      <c r="E41" s="27" t="s">
        <v>335</v>
      </c>
      <c r="F41" s="27" t="s">
        <v>336</v>
      </c>
      <c r="G41" s="93"/>
      <c r="H41" s="93"/>
      <c r="I41" s="93"/>
      <c r="J41" s="93"/>
      <c r="K41" s="93"/>
      <c r="L41" s="93"/>
      <c r="M41" s="27"/>
      <c r="N41" s="23"/>
      <c r="O41" s="23"/>
      <c r="P41" s="23"/>
      <c r="Q41" s="23"/>
      <c r="R41" s="22"/>
      <c r="S41" s="22"/>
      <c r="T41" s="22"/>
      <c r="U41" s="22"/>
    </row>
    <row r="42" spans="1:21" ht="15" x14ac:dyDescent="0.25">
      <c r="A42" s="77" t="s">
        <v>162</v>
      </c>
      <c r="B42" s="26" t="s">
        <v>49</v>
      </c>
      <c r="C42" s="26" t="s">
        <v>49</v>
      </c>
      <c r="D42" s="26" t="s">
        <v>49</v>
      </c>
      <c r="E42" s="26" t="s">
        <v>49</v>
      </c>
      <c r="F42" s="26" t="s">
        <v>49</v>
      </c>
      <c r="G42" s="94"/>
      <c r="H42" s="94"/>
      <c r="I42" s="94"/>
      <c r="J42" s="94"/>
      <c r="K42" s="94"/>
      <c r="L42" s="94"/>
      <c r="M42" s="26"/>
      <c r="N42" s="26"/>
      <c r="O42" s="26"/>
      <c r="P42" s="26"/>
      <c r="Q42" s="23"/>
      <c r="R42" s="22"/>
      <c r="S42" s="22"/>
      <c r="T42" s="22"/>
      <c r="U42" s="22"/>
    </row>
    <row r="43" spans="1:21" ht="15" x14ac:dyDescent="0.25">
      <c r="A43" s="77" t="s">
        <v>100</v>
      </c>
      <c r="B43" s="26">
        <v>400</v>
      </c>
      <c r="C43" s="26">
        <v>30</v>
      </c>
      <c r="D43" s="26">
        <v>110</v>
      </c>
      <c r="E43" s="26">
        <v>100</v>
      </c>
      <c r="F43" s="26">
        <v>7</v>
      </c>
      <c r="G43" s="94"/>
      <c r="H43" s="94"/>
      <c r="I43" s="94"/>
      <c r="J43" s="94"/>
      <c r="K43" s="94"/>
      <c r="L43" s="94"/>
      <c r="M43" s="26"/>
      <c r="N43" s="26"/>
      <c r="O43" s="26"/>
      <c r="P43" s="26"/>
      <c r="Q43" s="23"/>
      <c r="R43" s="22"/>
      <c r="S43" s="22"/>
      <c r="T43" s="22"/>
      <c r="U43" s="22"/>
    </row>
    <row r="44" spans="1:21" s="72" customFormat="1" ht="15.75" thickBot="1" x14ac:dyDescent="0.3">
      <c r="A44" s="78" t="s">
        <v>144</v>
      </c>
      <c r="B44" s="28">
        <v>400</v>
      </c>
      <c r="C44" s="28">
        <v>30</v>
      </c>
      <c r="D44" s="28">
        <v>110</v>
      </c>
      <c r="E44" s="28">
        <v>100</v>
      </c>
      <c r="F44" s="28">
        <v>7</v>
      </c>
      <c r="G44" s="95"/>
      <c r="H44" s="95"/>
      <c r="I44" s="95"/>
      <c r="J44" s="95"/>
      <c r="K44" s="95"/>
      <c r="L44" s="95"/>
      <c r="M44" s="28"/>
      <c r="N44" s="28"/>
      <c r="O44" s="28"/>
      <c r="P44" s="28"/>
      <c r="Q44" s="36"/>
      <c r="R44" s="39"/>
      <c r="S44" s="39"/>
      <c r="T44" s="39"/>
      <c r="U44" s="39"/>
    </row>
    <row r="45" spans="1:21" ht="16.5" thickTop="1" thickBot="1" x14ac:dyDescent="0.25">
      <c r="A45" s="85" t="s">
        <v>349</v>
      </c>
      <c r="B45" s="99" t="s">
        <v>328</v>
      </c>
      <c r="C45" s="99" t="s">
        <v>329</v>
      </c>
      <c r="D45" s="99" t="s">
        <v>330</v>
      </c>
      <c r="E45" s="99"/>
      <c r="F45" s="99"/>
      <c r="G45" s="61"/>
    </row>
    <row r="46" spans="1:21" ht="15.75" thickTop="1" x14ac:dyDescent="0.2">
      <c r="A46" s="77" t="s">
        <v>111</v>
      </c>
      <c r="B46" s="27" t="s">
        <v>332</v>
      </c>
      <c r="C46" s="27" t="s">
        <v>333</v>
      </c>
      <c r="D46" s="27" t="s">
        <v>334</v>
      </c>
      <c r="E46" s="27"/>
      <c r="F46" s="27"/>
      <c r="G46" s="93"/>
    </row>
    <row r="47" spans="1:21" ht="15" x14ac:dyDescent="0.2">
      <c r="A47" s="77" t="s">
        <v>162</v>
      </c>
      <c r="B47" s="102" t="s">
        <v>49</v>
      </c>
      <c r="C47" s="103" t="s">
        <v>49</v>
      </c>
      <c r="D47" s="103" t="s">
        <v>49</v>
      </c>
      <c r="E47" s="26"/>
      <c r="F47" s="26"/>
      <c r="G47" s="94"/>
    </row>
    <row r="48" spans="1:21" ht="15" x14ac:dyDescent="0.2">
      <c r="A48" s="77" t="s">
        <v>100</v>
      </c>
      <c r="B48" s="102" t="s">
        <v>49</v>
      </c>
      <c r="C48" s="103" t="s">
        <v>49</v>
      </c>
      <c r="D48" s="103" t="s">
        <v>49</v>
      </c>
      <c r="E48" s="26"/>
      <c r="F48" s="26"/>
      <c r="G48" s="94"/>
    </row>
    <row r="49" spans="1:7" ht="15.75" thickBot="1" x14ac:dyDescent="0.25">
      <c r="A49" s="78" t="s">
        <v>144</v>
      </c>
      <c r="B49" s="100" t="s">
        <v>49</v>
      </c>
      <c r="C49" s="101" t="s">
        <v>49</v>
      </c>
      <c r="D49" s="101" t="s">
        <v>49</v>
      </c>
      <c r="E49" s="28"/>
      <c r="F49" s="28"/>
      <c r="G49" s="95"/>
    </row>
    <row r="50" spans="1:7" ht="13.5" thickTop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Competitive Analysis</vt:lpstr>
      <vt:lpstr>SPREADS Commecians</vt:lpstr>
      <vt:lpstr>CRYPTO COMMECIANS</vt:lpstr>
      <vt:lpstr>'Competitive Analysis'!Print_Area</vt:lpstr>
    </vt:vector>
  </TitlesOfParts>
  <Company>HubSpot,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Competitive Analysis</dc:title>
  <cp:keywords>Competitive Analysis Template, Website, product, social media</cp:keywords>
  <cp:lastModifiedBy>elham sarvari</cp:lastModifiedBy>
  <cp:lastPrinted>2019-07-17T02:50:35Z</cp:lastPrinted>
  <dcterms:created xsi:type="dcterms:W3CDTF">2018-08-03T11:10:34Z</dcterms:created>
  <dcterms:modified xsi:type="dcterms:W3CDTF">2024-05-07T16:49:13Z</dcterms:modified>
  <cp:category/>
</cp:coreProperties>
</file>